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600" windowHeight="12080" tabRatio="839" firstSheet="1" activeTab="21"/>
  </bookViews>
  <sheets>
    <sheet name="目录 " sheetId="1" state="hidden" r:id="rId1"/>
    <sheet name="目录" sheetId="2" r:id="rId2"/>
    <sheet name="1" sheetId="3" r:id="rId3"/>
    <sheet name="2" sheetId="4" r:id="rId4"/>
    <sheet name="3" sheetId="5" r:id="rId5"/>
    <sheet name="4" sheetId="6" r:id="rId6"/>
    <sheet name="5" sheetId="7" r:id="rId7"/>
    <sheet name="6" sheetId="8" r:id="rId8"/>
    <sheet name="7" sheetId="9" r:id="rId9"/>
    <sheet name="8" sheetId="10" r:id="rId10"/>
    <sheet name="9" sheetId="11" r:id="rId11"/>
    <sheet name="10" sheetId="12" r:id="rId12"/>
    <sheet name="11" sheetId="13" r:id="rId13"/>
    <sheet name="12" sheetId="14" r:id="rId14"/>
    <sheet name="13" sheetId="15" r:id="rId15"/>
    <sheet name="14" sheetId="21" r:id="rId16"/>
    <sheet name="15" sheetId="22" r:id="rId17"/>
    <sheet name="16" sheetId="16" r:id="rId18"/>
    <sheet name="17" sheetId="17" r:id="rId19"/>
    <sheet name="18" sheetId="18" r:id="rId20"/>
    <sheet name="19" sheetId="20" r:id="rId21"/>
    <sheet name="20" sheetId="19" r:id="rId22"/>
  </sheets>
  <externalReferences>
    <externalReference r:id="rId23"/>
  </externalReferences>
  <definedNames>
    <definedName name="_xlnm._FilterDatabase" localSheetId="9" hidden="1">'8'!#REF!</definedName>
    <definedName name="_xlnm.Print_Area" localSheetId="2">'1'!#REF!</definedName>
    <definedName name="_xlnm.Print_Titles" localSheetId="2">'1'!#REF!</definedName>
    <definedName name="_xlnm.Print_Titles" localSheetId="3">'2'!#REF!</definedName>
    <definedName name="_xlnm.Print_Titles" localSheetId="4">'3'!#REF!</definedName>
    <definedName name="_xlnm.Print_Titles" localSheetId="5">'4'!#REF!</definedName>
    <definedName name="_xlnm.Print_Titles" localSheetId="8">'7'!#REF!</definedName>
    <definedName name="_xlnm.Print_Titles" localSheetId="9">'8'!#REF!</definedName>
    <definedName name="_xlnm.Print_Titles" localSheetId="10">'9'!#REF!</definedName>
    <definedName name="_xlnm.Print_Titles" localSheetId="11">'10'!#REF!</definedName>
    <definedName name="_xlnm.Print_Area" localSheetId="17">'16'!#REF!</definedName>
    <definedName name="_xlnm.Print_Titles" localSheetId="17">'16'!#REF!</definedName>
    <definedName name="_xlnm.Print_Area" localSheetId="18">'17'!#REF!</definedName>
    <definedName name="_xlnm.Print_Titles" localSheetId="18">'17'!#REF!</definedName>
    <definedName name="_xlnm._FilterDatabase" localSheetId="17" hidden="1">'16'!#REF!</definedName>
    <definedName name="_xlnm._FilterDatabase" localSheetId="18" hidden="1">'17'!#REF!</definedName>
    <definedName name="_xlnm.Print_Area">#N/A</definedName>
    <definedName name="_xlnm.Print_Titles">#N/A</definedName>
    <definedName name="_xlnm._FilterDatabase" localSheetId="4" hidden="1">'3'!#REF!</definedName>
    <definedName name="_xlnm._FilterDatabase" localSheetId="10" hidden="1">'9'!#REF!</definedName>
    <definedName name="_xlnm.Print_Area" localSheetId="3">'2'!#REF!</definedName>
    <definedName name="_xlnm.Print_Area" localSheetId="10">'9'!$A$1:$C$2</definedName>
    <definedName name="_xlnm.Print_Area" localSheetId="5">'4'!#REF!</definedName>
    <definedName name="_xlnm.Print_Area" localSheetId="21">'20'!#REF!</definedName>
    <definedName name="_xlnm.Print_Area" localSheetId="9">'8'!#REF!</definedName>
    <definedName name="_xlnm.Print_Area" localSheetId="4">'3'!#REF!</definedName>
    <definedName name="_xlnm.Print_Area" localSheetId="16">'15'!$A$1:$N$20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<sst xmlns="http://schemas.openxmlformats.org/spreadsheetml/2006/main" count="4741" uniqueCount="2386">
  <si>
    <r>
      <rPr>
        <sz val="11"/>
        <rFont val="宋体"/>
        <charset val="134"/>
      </rPr>
      <t>附件</t>
    </r>
    <r>
      <rPr>
        <sz val="11"/>
        <rFont val="Times New Roman"/>
        <charset val="134"/>
      </rPr>
      <t>1</t>
    </r>
  </si>
  <si>
    <t>政府预算草案报表目录</t>
  </si>
  <si>
    <r>
      <rPr>
        <b/>
        <sz val="11"/>
        <rFont val="宋体"/>
        <charset val="134"/>
      </rPr>
      <t>表号</t>
    </r>
  </si>
  <si>
    <r>
      <rPr>
        <b/>
        <sz val="11"/>
        <rFont val="宋体"/>
        <charset val="134"/>
      </rPr>
      <t>表名</t>
    </r>
  </si>
  <si>
    <r>
      <rPr>
        <sz val="11"/>
        <rFont val="宋体"/>
        <charset val="134"/>
      </rPr>
      <t>附表</t>
    </r>
    <r>
      <rPr>
        <sz val="11"/>
        <rFont val="Times New Roman"/>
        <charset val="134"/>
      </rPr>
      <t>1-1</t>
    </r>
  </si>
  <si>
    <t>一般公共预算收入预算表</t>
  </si>
  <si>
    <r>
      <rPr>
        <sz val="11"/>
        <rFont val="宋体"/>
        <charset val="134"/>
      </rPr>
      <t>第一部分</t>
    </r>
    <r>
      <rPr>
        <sz val="11"/>
        <rFont val="Times New Roman"/>
        <charset val="134"/>
      </rPr>
      <t>:</t>
    </r>
    <r>
      <rPr>
        <sz val="11"/>
        <rFont val="宋体"/>
        <charset val="134"/>
      </rPr>
      <t>一般公共预算</t>
    </r>
  </si>
  <si>
    <r>
      <rPr>
        <sz val="11"/>
        <rFont val="宋体"/>
        <charset val="134"/>
      </rPr>
      <t>附表</t>
    </r>
    <r>
      <rPr>
        <sz val="11"/>
        <rFont val="Times New Roman"/>
        <charset val="134"/>
      </rPr>
      <t>1-2</t>
    </r>
  </si>
  <si>
    <t>一般公共预算支出预算表</t>
  </si>
  <si>
    <r>
      <rPr>
        <sz val="11"/>
        <rFont val="宋体"/>
        <charset val="134"/>
      </rPr>
      <t>附表</t>
    </r>
    <r>
      <rPr>
        <sz val="11"/>
        <rFont val="Times New Roman"/>
        <charset val="134"/>
      </rPr>
      <t>1-3</t>
    </r>
  </si>
  <si>
    <t>一般公共预算本级支出预算表</t>
  </si>
  <si>
    <r>
      <rPr>
        <sz val="11"/>
        <rFont val="宋体"/>
        <charset val="134"/>
      </rPr>
      <t>附表</t>
    </r>
    <r>
      <rPr>
        <sz val="11"/>
        <rFont val="Times New Roman"/>
        <charset val="134"/>
      </rPr>
      <t>1-4</t>
    </r>
  </si>
  <si>
    <t>一般公共预算基本支出预算表</t>
  </si>
  <si>
    <r>
      <rPr>
        <sz val="11"/>
        <rFont val="宋体"/>
        <charset val="134"/>
      </rPr>
      <t>附表</t>
    </r>
    <r>
      <rPr>
        <sz val="11"/>
        <rFont val="Times New Roman"/>
        <charset val="134"/>
      </rPr>
      <t>1-5</t>
    </r>
  </si>
  <si>
    <t>一般公共预算对下税收返还和转移支付预算分项目表</t>
  </si>
  <si>
    <r>
      <rPr>
        <sz val="11"/>
        <rFont val="宋体"/>
        <charset val="134"/>
      </rPr>
      <t>附表</t>
    </r>
    <r>
      <rPr>
        <sz val="11"/>
        <rFont val="Times New Roman"/>
        <charset val="134"/>
      </rPr>
      <t>1-6</t>
    </r>
  </si>
  <si>
    <t>一般公共预算对下税收返还和转移支付预算分地区表</t>
  </si>
  <si>
    <r>
      <rPr>
        <sz val="11"/>
        <rFont val="宋体"/>
        <charset val="134"/>
      </rPr>
      <t>附表</t>
    </r>
    <r>
      <rPr>
        <sz val="11"/>
        <rFont val="Times New Roman"/>
        <charset val="134"/>
      </rPr>
      <t>1-7</t>
    </r>
  </si>
  <si>
    <t>政府性基金收入预算表</t>
  </si>
  <si>
    <r>
      <rPr>
        <sz val="11"/>
        <rFont val="宋体"/>
        <charset val="134"/>
      </rPr>
      <t>第二部分</t>
    </r>
    <r>
      <rPr>
        <sz val="11"/>
        <rFont val="Times New Roman"/>
        <charset val="134"/>
      </rPr>
      <t>:</t>
    </r>
    <r>
      <rPr>
        <sz val="11"/>
        <rFont val="宋体"/>
        <charset val="134"/>
      </rPr>
      <t>政府性基金预算</t>
    </r>
  </si>
  <si>
    <r>
      <rPr>
        <sz val="11"/>
        <rFont val="宋体"/>
        <charset val="134"/>
      </rPr>
      <t>附表</t>
    </r>
    <r>
      <rPr>
        <sz val="11"/>
        <rFont val="Times New Roman"/>
        <charset val="134"/>
      </rPr>
      <t>1-8</t>
    </r>
  </si>
  <si>
    <t>政府性基金支出预算表</t>
  </si>
  <si>
    <r>
      <rPr>
        <sz val="11"/>
        <rFont val="宋体"/>
        <charset val="134"/>
      </rPr>
      <t>附表</t>
    </r>
    <r>
      <rPr>
        <sz val="11"/>
        <rFont val="Times New Roman"/>
        <charset val="134"/>
      </rPr>
      <t>1-9</t>
    </r>
  </si>
  <si>
    <t>政府性基金本级支出预算表</t>
  </si>
  <si>
    <r>
      <rPr>
        <sz val="11"/>
        <rFont val="宋体"/>
        <charset val="134"/>
      </rPr>
      <t>附表</t>
    </r>
    <r>
      <rPr>
        <sz val="11"/>
        <rFont val="Times New Roman"/>
        <charset val="134"/>
      </rPr>
      <t>1-10</t>
    </r>
  </si>
  <si>
    <t>政府性基金转移支付预算分项目表</t>
  </si>
  <si>
    <r>
      <rPr>
        <sz val="11"/>
        <rFont val="宋体"/>
        <charset val="134"/>
      </rPr>
      <t>附表</t>
    </r>
    <r>
      <rPr>
        <sz val="11"/>
        <rFont val="Times New Roman"/>
        <charset val="134"/>
      </rPr>
      <t>1-11</t>
    </r>
  </si>
  <si>
    <t>政府性基金转移支付预算分地区表</t>
  </si>
  <si>
    <r>
      <rPr>
        <sz val="11"/>
        <rFont val="宋体"/>
        <charset val="134"/>
      </rPr>
      <t>附表</t>
    </r>
    <r>
      <rPr>
        <sz val="11"/>
        <rFont val="Times New Roman"/>
        <charset val="134"/>
      </rPr>
      <t>1-12</t>
    </r>
  </si>
  <si>
    <t>国有资本经营收入预算表</t>
  </si>
  <si>
    <r>
      <rPr>
        <sz val="11"/>
        <rFont val="宋体"/>
        <charset val="134"/>
      </rPr>
      <t>第三部分</t>
    </r>
    <r>
      <rPr>
        <sz val="11"/>
        <rFont val="Times New Roman"/>
        <charset val="134"/>
      </rPr>
      <t>:</t>
    </r>
    <r>
      <rPr>
        <sz val="11"/>
        <rFont val="宋体"/>
        <charset val="134"/>
      </rPr>
      <t>国有资本经营预算</t>
    </r>
  </si>
  <si>
    <r>
      <rPr>
        <sz val="11"/>
        <rFont val="宋体"/>
        <charset val="134"/>
      </rPr>
      <t>附表</t>
    </r>
    <r>
      <rPr>
        <sz val="11"/>
        <rFont val="Times New Roman"/>
        <charset val="134"/>
      </rPr>
      <t>1-13</t>
    </r>
  </si>
  <si>
    <t>国有资本经营支出预算表</t>
  </si>
  <si>
    <r>
      <rPr>
        <sz val="11"/>
        <rFont val="宋体"/>
        <charset val="134"/>
      </rPr>
      <t>附表</t>
    </r>
    <r>
      <rPr>
        <sz val="11"/>
        <rFont val="Times New Roman"/>
        <charset val="134"/>
      </rPr>
      <t>1-14</t>
    </r>
  </si>
  <si>
    <t>社会保险基金收入预算表</t>
  </si>
  <si>
    <r>
      <rPr>
        <sz val="11"/>
        <rFont val="宋体"/>
        <charset val="134"/>
      </rPr>
      <t>第四部分</t>
    </r>
    <r>
      <rPr>
        <sz val="11"/>
        <rFont val="Times New Roman"/>
        <charset val="134"/>
      </rPr>
      <t>:</t>
    </r>
    <r>
      <rPr>
        <sz val="11"/>
        <rFont val="宋体"/>
        <charset val="134"/>
      </rPr>
      <t>社会保险基金预算</t>
    </r>
  </si>
  <si>
    <r>
      <rPr>
        <sz val="11"/>
        <rFont val="宋体"/>
        <charset val="134"/>
      </rPr>
      <t>附表</t>
    </r>
    <r>
      <rPr>
        <sz val="11"/>
        <rFont val="Times New Roman"/>
        <charset val="134"/>
      </rPr>
      <t>1-15</t>
    </r>
  </si>
  <si>
    <t>社会保险基金支出预算表</t>
  </si>
  <si>
    <r>
      <rPr>
        <sz val="11"/>
        <rFont val="宋体"/>
        <charset val="134"/>
      </rPr>
      <t>附表</t>
    </r>
    <r>
      <rPr>
        <sz val="11"/>
        <rFont val="Times New Roman"/>
        <charset val="134"/>
      </rPr>
      <t>1-16</t>
    </r>
  </si>
  <si>
    <t>地方政府一般债务和专项债务限额和余额情况表</t>
  </si>
  <si>
    <r>
      <rPr>
        <sz val="11"/>
        <rFont val="宋体"/>
        <charset val="134"/>
      </rPr>
      <t>第五部分：地方政府债务情况</t>
    </r>
  </si>
  <si>
    <t>江永县2024年政府决算公开目录</t>
  </si>
  <si>
    <t>序号</t>
  </si>
  <si>
    <t>附表</t>
  </si>
  <si>
    <t>公  开  内  容</t>
  </si>
  <si>
    <t>附表一</t>
  </si>
  <si>
    <t>一般公共预算收入决算表</t>
  </si>
  <si>
    <t>附表二</t>
  </si>
  <si>
    <t>一般公共预算支出决算表</t>
  </si>
  <si>
    <t>附表三</t>
  </si>
  <si>
    <t>一般公共预算本级支出决算表</t>
  </si>
  <si>
    <t>附表四</t>
  </si>
  <si>
    <t>一般公共预算本级基本支出决算表</t>
  </si>
  <si>
    <t>附表五</t>
  </si>
  <si>
    <t>一般公共预算对下税收返还和转移支付决算分项目表</t>
  </si>
  <si>
    <t>附表六</t>
  </si>
  <si>
    <t>一般公共预算对下税收返还和转移支付决算分地区表</t>
  </si>
  <si>
    <t>附表七</t>
  </si>
  <si>
    <t>政府性基金收入决算表</t>
  </si>
  <si>
    <t>附表八</t>
  </si>
  <si>
    <t>政府性基金支出决算表</t>
  </si>
  <si>
    <t>附表九</t>
  </si>
  <si>
    <t>政府性基金本级支出决算表</t>
  </si>
  <si>
    <t>附表十</t>
  </si>
  <si>
    <t>政府性基金转移支付决算分项目表</t>
  </si>
  <si>
    <t>附表十一</t>
  </si>
  <si>
    <t>政府性基金转移支付决算分地区表</t>
  </si>
  <si>
    <t>附表十二</t>
  </si>
  <si>
    <t>国有资本经营收入决算表</t>
  </si>
  <si>
    <t>附表十三</t>
  </si>
  <si>
    <t>国有资本经营支出决算表</t>
  </si>
  <si>
    <t>附表十四</t>
  </si>
  <si>
    <t>国有资本经营预算本级支出决算表</t>
  </si>
  <si>
    <t>附表十五</t>
  </si>
  <si>
    <t>国有资本经营预算对下转移支付决算表</t>
  </si>
  <si>
    <t>附表十六</t>
  </si>
  <si>
    <t>社会保险基金收入决算表</t>
  </si>
  <si>
    <t>附表十七</t>
  </si>
  <si>
    <t>社会保险基金支出决算表</t>
  </si>
  <si>
    <t>附表十八</t>
  </si>
  <si>
    <t>地方政府一般债务限额和余额情况表</t>
  </si>
  <si>
    <t>附表十九</t>
  </si>
  <si>
    <t>地方政府专项债务限额和余额情况表</t>
  </si>
  <si>
    <t>附表二十</t>
  </si>
  <si>
    <t>“三公”经费决算表</t>
  </si>
  <si>
    <r>
      <rPr>
        <b/>
        <sz val="18"/>
        <rFont val="宋体"/>
        <charset val="134"/>
      </rPr>
      <t>2024度江永县一般公共预算收入决算表</t>
    </r>
    <r>
      <rPr>
        <b/>
        <sz val="18"/>
        <rFont val="Arial"/>
        <charset val="134"/>
      </rPr>
      <t xml:space="preserve">		</t>
    </r>
  </si>
  <si>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</si>
  <si>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</si>
  <si>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</si>
  <si>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</si>
  <si>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</si>
  <si>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</si>
  <si>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</si>
  <si>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</si>
  <si>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</si>
  <si>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</si>
  <si>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</si>
  <si>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</si>
  <si>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</si>
  <si>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</si>
  <si>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</si>
  <si>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</si>
  <si>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</si>
  <si>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</si>
  <si>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</si>
  <si>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</si>
  <si>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</si>
  <si>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</si>
  <si>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</si>
  <si>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</si>
  <si>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</si>
  <si>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</si>
  <si>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</si>
  <si>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</si>
  <si>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</si>
  <si>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</si>
  <si>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</si>
  <si>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</si>
  <si>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</si>
  <si>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</si>
  <si>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</si>
  <si>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</si>
  <si>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</si>
  <si>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</si>
  <si>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</si>
  <si>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</si>
  <si>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</si>
  <si>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</si>
  <si>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</si>
  <si>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</si>
  <si>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</si>
  <si>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</si>
  <si>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</si>
  <si>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</si>
  <si>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</si>
  <si>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</si>
  <si>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</si>
  <si>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</si>
  <si>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</si>
  <si>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</si>
  <si>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</si>
  <si>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</si>
  <si>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</si>
  <si>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</si>
  <si>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</si>
  <si>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</si>
  <si>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</si>
  <si>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</si>
  <si>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</si>
  <si>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</si>
  <si>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</si>
  <si>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</si>
  <si>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</si>
  <si>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</si>
  <si>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</si>
  <si>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</si>
  <si>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</si>
  <si>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</si>
  <si>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</si>
  <si>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</si>
  <si>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</si>
  <si>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</si>
  <si>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</si>
  <si>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</si>
  <si>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</si>
  <si>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</si>
  <si>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</si>
  <si>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</si>
  <si>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</si>
  <si>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</si>
  <si>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</si>
  <si>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</si>
  <si>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</si>
  <si>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</si>
  <si>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</si>
  <si>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</si>
  <si>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</si>
  <si>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</si>
  <si>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</si>
  <si>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</si>
  <si>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</si>
  <si>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</si>
  <si>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</si>
  <si>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</si>
  <si>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</si>
  <si>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</si>
  <si>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</si>
  <si>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</si>
  <si>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</si>
  <si>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</si>
  <si>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</si>
  <si>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</si>
  <si>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</si>
  <si>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</si>
  <si>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</si>
  <si>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</si>
  <si>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</si>
  <si>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</si>
  <si>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</si>
  <si>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</si>
  <si>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</si>
  <si>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</si>
  <si>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</si>
  <si>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</si>
  <si>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</si>
  <si>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</si>
  <si>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</si>
  <si>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</si>
  <si>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</si>
  <si>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</si>
  <si>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</si>
  <si>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</si>
  <si>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</si>
  <si>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</si>
  <si>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</si>
  <si>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</si>
  <si>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</si>
  <si>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</si>
  <si>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</si>
  <si>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</si>
  <si>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</si>
  <si>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</si>
  <si>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</si>
  <si>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</si>
  <si>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</si>
  <si>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</si>
  <si>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</si>
  <si>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</si>
  <si>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</si>
  <si>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</si>
  <si>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</si>
  <si>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</si>
  <si>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</si>
  <si>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</si>
  <si>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</si>
  <si>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</si>
  <si>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</si>
  <si>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</si>
  <si>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</si>
  <si>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</si>
  <si>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</si>
  <si>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</si>
  <si>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</si>
  <si>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</si>
  <si>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</si>
  <si>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</si>
  <si>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</si>
  <si>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</si>
  <si>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</si>
  <si>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</si>
  <si>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</si>
  <si>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</si>
  <si>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</si>
  <si>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</si>
  <si>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</si>
  <si>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</si>
  <si>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</si>
  <si>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</si>
  <si>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</si>
  <si>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</si>
  <si>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</si>
  <si>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</si>
  <si>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</si>
  <si>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</si>
  <si>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</si>
  <si>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</si>
  <si>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</si>
  <si>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</si>
  <si>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</si>
  <si>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</si>
  <si>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</si>
  <si>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</si>
  <si>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</si>
  <si>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</si>
  <si>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</si>
  <si>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</si>
  <si>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</si>
  <si>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</si>
  <si>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</si>
  <si>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</si>
  <si>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</si>
  <si>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</si>
  <si>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</si>
  <si>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</si>
  <si>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</si>
  <si>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</si>
  <si>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</si>
  <si>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</si>
  <si>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</si>
  <si>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</si>
  <si>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</si>
  <si>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</si>
  <si>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</si>
  <si>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</si>
  <si>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</si>
  <si>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</si>
  <si>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</si>
  <si>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</si>
  <si>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</si>
  <si>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</si>
  <si>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</si>
  <si>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</si>
  <si>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</si>
  <si>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</si>
  <si>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</si>
  <si>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</si>
  <si>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</si>
  <si>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</si>
  <si>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</si>
  <si>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</si>
  <si>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</si>
  <si>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</si>
  <si>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</si>
  <si>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</si>
  <si>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</si>
  <si>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</si>
  <si>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</si>
  <si>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</si>
  <si>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</si>
  <si>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</si>
  <si>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</si>
  <si>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</si>
  <si>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</si>
  <si>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</si>
  <si>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</si>
  <si>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</si>
  <si>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</si>
  <si>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</si>
  <si>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</si>
  <si>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</si>
  <si>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</si>
  <si>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</si>
  <si>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</si>
  <si>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</si>
  <si>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</si>
  <si>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</si>
  <si>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</si>
  <si>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</si>
  <si>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</si>
  <si>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</si>
  <si>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</si>
  <si>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</si>
  <si>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</si>
  <si>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</si>
  <si>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</si>
  <si>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</si>
  <si>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</si>
  <si>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</si>
  <si>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</si>
  <si>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</si>
  <si>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</si>
  <si>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</si>
  <si>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</si>
  <si>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</si>
  <si>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</si>
  <si>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</si>
  <si>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</si>
  <si>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</si>
  <si>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</si>
  <si>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</si>
  <si>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</si>
  <si>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</si>
  <si>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</si>
  <si>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</si>
  <si>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</si>
  <si>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</si>
  <si>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</si>
  <si>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</si>
  <si>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</si>
  <si>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</si>
  <si>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</si>
  <si>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</si>
  <si>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</si>
  <si>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</si>
  <si>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</si>
  <si>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</si>
  <si>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</si>
  <si>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</si>
  <si>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</si>
  <si>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</si>
  <si>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</si>
  <si>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</si>
  <si>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</si>
  <si>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</si>
  <si>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</si>
  <si>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</si>
  <si>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</si>
  <si>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</si>
  <si>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</si>
  <si>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</si>
  <si>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</si>
  <si>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</si>
  <si>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</si>
  <si>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</si>
  <si>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</si>
  <si>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</si>
  <si>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</si>
  <si>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</si>
  <si>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</si>
  <si>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</si>
  <si>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</si>
  <si>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</si>
  <si>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</si>
  <si>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</si>
  <si>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</si>
  <si>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</si>
  <si>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</si>
  <si>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</si>
  <si>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</si>
  <si>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</si>
  <si>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</si>
  <si>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</si>
  <si>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</si>
  <si>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</si>
  <si>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</si>
  <si>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</si>
  <si>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</si>
  <si>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</si>
  <si>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</si>
  <si>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</si>
  <si>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</si>
  <si>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</si>
  <si>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</si>
  <si>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</si>
  <si>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</si>
  <si>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</si>
  <si>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</si>
  <si>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</si>
  <si>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</si>
  <si>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</si>
  <si>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</si>
  <si>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</si>
  <si>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</si>
  <si>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</si>
  <si>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</si>
  <si>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</si>
  <si>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</si>
  <si>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</si>
  <si>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</si>
  <si>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</si>
  <si>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</si>
  <si>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</si>
  <si>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</si>
  <si>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</si>
  <si>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</si>
  <si>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</si>
  <si>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</si>
  <si>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</si>
  <si>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</si>
  <si>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</si>
  <si>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</si>
  <si>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</si>
  <si>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</si>
  <si>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</si>
  <si>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</si>
  <si>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</si>
  <si>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</si>
  <si>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</si>
  <si>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</si>
  <si>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</si>
  <si>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</si>
  <si>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</si>
  <si>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</si>
  <si>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</si>
  <si>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</si>
  <si>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</si>
  <si>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</si>
  <si>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</si>
  <si>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</si>
  <si>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</si>
  <si>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</si>
  <si>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</si>
  <si>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</si>
  <si>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</si>
  <si>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</si>
  <si>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</si>
  <si>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</si>
  <si>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</si>
  <si>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</si>
  <si>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</si>
  <si>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</si>
  <si>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</si>
  <si>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</si>
  <si>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</si>
  <si>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</si>
  <si>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</si>
  <si>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</si>
  <si>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</si>
  <si>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</si>
  <si>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</si>
  <si>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</si>
  <si>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</si>
  <si>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</si>
  <si>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</si>
  <si>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</si>
  <si>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</si>
  <si>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</si>
  <si>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</si>
  <si>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</si>
  <si>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</si>
  <si>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</si>
  <si>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</si>
  <si>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</si>
  <si>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</si>
  <si>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</si>
  <si>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</si>
  <si>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</si>
  <si>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</si>
  <si>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</si>
  <si>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</si>
  <si>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</si>
  <si>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</si>
  <si>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</si>
  <si>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</si>
  <si>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</si>
  <si>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</si>
  <si>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</si>
  <si>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</si>
  <si>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</si>
  <si>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</si>
  <si>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</si>
  <si>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</si>
  <si>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</si>
  <si>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</si>
  <si>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</si>
  <si>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</si>
  <si>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</si>
  <si>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</si>
  <si>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</si>
  <si>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</si>
  <si>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</si>
  <si>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</si>
  <si>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</si>
  <si>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</si>
  <si>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</si>
  <si>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</si>
  <si>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</si>
  <si>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</si>
  <si>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</si>
  <si>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</si>
  <si>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</si>
  <si>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</si>
  <si>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</si>
  <si>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</si>
  <si>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</si>
  <si>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</si>
  <si>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</si>
  <si>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</si>
  <si>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</si>
  <si>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</si>
  <si>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</si>
  <si>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</si>
  <si>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</si>
  <si>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</si>
  <si>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</si>
  <si>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</si>
  <si>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</si>
  <si>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</si>
  <si>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</si>
  <si>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</si>
  <si>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</si>
  <si>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</si>
  <si>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</si>
  <si>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</si>
  <si>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</si>
  <si>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</si>
  <si>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</si>
  <si>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</si>
  <si>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</si>
  <si>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</si>
  <si>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</si>
  <si>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</si>
  <si>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</si>
  <si>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</si>
  <si>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</si>
  <si>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</si>
  <si>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</si>
  <si>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</si>
  <si>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</si>
  <si>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</si>
  <si>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</si>
  <si>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</si>
  <si>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</si>
  <si>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</si>
  <si>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</si>
  <si>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</si>
  <si>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</si>
  <si>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</si>
  <si>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</si>
  <si>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</si>
  <si>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</si>
  <si>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</si>
  <si>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</si>
  <si>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</si>
  <si>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</si>
  <si>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</si>
  <si>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</si>
  <si>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</si>
  <si>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</si>
  <si>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</si>
  <si>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</si>
  <si>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</si>
  <si>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</si>
  <si>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</si>
  <si>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</si>
  <si>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</si>
  <si>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</si>
  <si>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</si>
  <si>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金融监管行政事业性收费收入</t>
  </si>
  <si>
    <t xml:space="preserve">      机构监管费</t>
  </si>
  <si>
    <t xml:space="preserve">      业务监管费</t>
  </si>
  <si>
    <t xml:space="preserve">      其他缴入国库的金融监管行政事业性收费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</si>
  <si>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</si>
  <si>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</si>
  <si>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</si>
  <si>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</si>
  <si>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</si>
  <si>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</si>
  <si>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</si>
  <si>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</si>
  <si>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</si>
  <si>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</si>
  <si>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</si>
  <si>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</si>
  <si>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</si>
  <si>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</si>
  <si>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</si>
  <si>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</si>
  <si>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</si>
  <si>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</si>
  <si>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</si>
  <si>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</si>
  <si>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</si>
  <si>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</si>
  <si>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</si>
  <si>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</si>
  <si>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</si>
  <si>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</si>
  <si>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</si>
  <si>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</si>
  <si>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</si>
  <si>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</si>
  <si>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</si>
  <si>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</si>
  <si>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</si>
  <si>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</si>
  <si>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</si>
  <si>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</si>
  <si>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</si>
  <si>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</si>
  <si>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</si>
  <si>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</si>
  <si>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</si>
  <si>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</si>
  <si>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</si>
  <si>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</si>
  <si>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</si>
  <si>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</si>
  <si>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</si>
  <si>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</si>
  <si>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</si>
  <si>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</si>
  <si>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</si>
  <si>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</si>
  <si>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</si>
  <si>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</si>
  <si>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</si>
  <si>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</si>
  <si>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</si>
  <si>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</si>
  <si>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</si>
  <si>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</si>
  <si>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</si>
  <si>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</si>
  <si>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</si>
  <si>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</si>
  <si>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</si>
  <si>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</si>
  <si>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</si>
  <si>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</si>
  <si>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</si>
  <si>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</si>
  <si>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</si>
  <si>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</si>
  <si>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</si>
  <si>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</si>
  <si>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</si>
  <si>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</si>
  <si>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</si>
  <si>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</si>
  <si>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</si>
  <si>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</si>
  <si>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</si>
  <si>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</si>
  <si>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</si>
  <si>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</si>
  <si>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</si>
  <si>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</si>
  <si>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</si>
  <si>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</si>
  <si>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</si>
  <si>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</si>
  <si>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</si>
  <si>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</si>
  <si>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</si>
  <si>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</si>
  <si>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</si>
  <si>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</si>
  <si>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</si>
  <si>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</si>
  <si>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</si>
  <si>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</si>
  <si>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</si>
  <si>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</si>
  <si>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</si>
  <si>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</si>
  <si>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</si>
  <si>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</si>
  <si>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</si>
  <si>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</si>
  <si>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</si>
  <si>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</si>
  <si>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</si>
  <si>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</si>
  <si>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</si>
  <si>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</si>
  <si>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</si>
  <si>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</si>
  <si>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</si>
  <si>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</si>
  <si>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</si>
  <si>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</si>
  <si>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</si>
  <si>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</si>
  <si>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</si>
  <si>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</si>
  <si>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</si>
  <si>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</si>
  <si>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</si>
  <si>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</si>
  <si>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</si>
  <si>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</si>
  <si>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</si>
  <si>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</si>
  <si>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</si>
  <si>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</si>
  <si>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</si>
  <si>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</si>
  <si>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</si>
  <si>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</si>
  <si>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</si>
  <si>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</si>
  <si>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</si>
  <si>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</si>
  <si>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</si>
  <si>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</si>
  <si>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</si>
  <si>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2024年度江永县一般公共预算支出决算表</t>
  </si>
  <si>
    <t>单位：万元</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</si>
  <si>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</si>
  <si>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</si>
  <si>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</si>
  <si>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</si>
  <si>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</si>
  <si>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</si>
  <si>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</si>
  <si>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</si>
  <si>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</si>
  <si>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</si>
  <si>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</si>
  <si>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</si>
  <si>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</si>
  <si>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</si>
  <si>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</si>
  <si>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</si>
  <si>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</si>
  <si>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</si>
  <si>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</si>
  <si>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</si>
  <si>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</si>
  <si>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</si>
  <si>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</si>
  <si>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</si>
  <si>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</si>
  <si>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</si>
  <si>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</si>
  <si>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</si>
  <si>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</si>
  <si>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</si>
  <si>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</si>
  <si>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</si>
  <si>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</si>
  <si>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</si>
  <si>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</si>
  <si>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</si>
  <si>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</si>
  <si>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</si>
  <si>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</si>
  <si>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</si>
  <si>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</si>
  <si>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</si>
  <si>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</si>
  <si>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</si>
  <si>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</si>
  <si>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</si>
  <si>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</si>
  <si>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</si>
  <si>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</si>
  <si>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</si>
  <si>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</si>
  <si>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</si>
  <si>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</si>
  <si>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</si>
  <si>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</si>
  <si>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</si>
  <si>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</si>
  <si>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</si>
  <si>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</si>
  <si>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</si>
  <si>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</si>
  <si>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</si>
  <si>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</si>
  <si>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</si>
  <si>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</si>
  <si>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</si>
  <si>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</si>
  <si>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</si>
  <si>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</si>
  <si>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</si>
  <si>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</si>
  <si>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</si>
  <si>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</si>
  <si>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</si>
  <si>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</si>
  <si>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</si>
  <si>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</si>
  <si>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</si>
  <si>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</si>
  <si>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</si>
  <si>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</si>
  <si>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</si>
  <si>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</si>
  <si>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</si>
  <si>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</si>
  <si>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</si>
  <si>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</si>
  <si>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</si>
  <si>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</si>
  <si>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</si>
  <si>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</si>
  <si>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</si>
  <si>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</si>
  <si>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</si>
  <si>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</si>
  <si>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</si>
  <si>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</si>
  <si>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</si>
  <si>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</si>
  <si>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</si>
  <si>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</si>
  <si>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</si>
  <si>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</si>
  <si>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</si>
  <si>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</si>
  <si>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</si>
  <si>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</si>
  <si>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</si>
  <si>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</si>
  <si>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</si>
  <si>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</si>
  <si>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</si>
  <si>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</si>
  <si>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</si>
  <si>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</si>
  <si>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</si>
  <si>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</si>
  <si>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</si>
  <si>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</si>
  <si>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</si>
  <si>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</si>
  <si>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</si>
  <si>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</si>
  <si>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</si>
  <si>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</si>
  <si>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</si>
  <si>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</si>
  <si>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</si>
  <si>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</si>
  <si>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</si>
  <si>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</si>
  <si>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</si>
  <si>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</si>
  <si>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</si>
  <si>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</si>
  <si>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</si>
  <si>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</si>
  <si>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</si>
  <si>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</si>
  <si>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</si>
  <si>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</si>
  <si>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</si>
  <si>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</si>
  <si>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</si>
  <si>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</si>
  <si>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</si>
  <si>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</si>
  <si>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</si>
  <si>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</si>
  <si>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</si>
  <si>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</si>
  <si>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</si>
  <si>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</si>
  <si>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</si>
  <si>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</si>
  <si>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</si>
  <si>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</si>
  <si>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</si>
  <si>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</si>
  <si>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</si>
  <si>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</si>
  <si>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</si>
  <si>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</si>
  <si>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</si>
  <si>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</si>
  <si>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</si>
  <si>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</si>
  <si>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</si>
  <si>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</si>
  <si>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</si>
  <si>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</si>
  <si>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</si>
  <si>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</si>
  <si>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</si>
  <si>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</si>
  <si>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</si>
  <si>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</si>
  <si>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</si>
  <si>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</si>
  <si>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</si>
  <si>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</si>
  <si>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</si>
  <si>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</si>
  <si>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</si>
  <si>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</si>
  <si>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</si>
  <si>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</si>
  <si>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</si>
  <si>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</si>
  <si>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</si>
  <si>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</si>
  <si>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</si>
  <si>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</si>
  <si>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</si>
  <si>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</si>
  <si>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</si>
  <si>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</si>
  <si>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</si>
  <si>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</si>
  <si>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</si>
  <si>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</si>
  <si>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</si>
  <si>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</si>
  <si>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</si>
  <si>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</si>
  <si>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</si>
  <si>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</si>
  <si>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</si>
  <si>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</si>
  <si>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</si>
  <si>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</si>
  <si>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</si>
  <si>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</si>
  <si>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</si>
  <si>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</si>
  <si>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</si>
  <si>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</si>
  <si>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</si>
  <si>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</si>
  <si>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</si>
  <si>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</si>
  <si>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</si>
  <si>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</si>
  <si>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</si>
  <si>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</si>
  <si>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</si>
  <si>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</si>
  <si>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</si>
  <si>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</si>
  <si>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</si>
  <si>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</si>
  <si>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</si>
  <si>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</si>
  <si>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</si>
  <si>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</si>
  <si>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</si>
  <si>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</si>
  <si>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</si>
  <si>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</si>
  <si>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</si>
  <si>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</si>
  <si>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</si>
  <si>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</si>
  <si>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</si>
  <si>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</si>
  <si>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</si>
  <si>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</si>
  <si>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</si>
  <si>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</si>
  <si>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</si>
  <si>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</si>
  <si>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</si>
  <si>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</si>
  <si>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</si>
  <si>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</si>
  <si>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</si>
  <si>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</si>
  <si>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</si>
  <si>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</si>
  <si>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</si>
  <si>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</si>
  <si>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</si>
  <si>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</si>
  <si>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</si>
  <si>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</si>
  <si>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</si>
  <si>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</si>
  <si>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</si>
  <si>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</si>
  <si>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</si>
  <si>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</si>
  <si>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</si>
  <si>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</si>
  <si>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</si>
  <si>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</si>
  <si>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</si>
  <si>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</si>
  <si>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</si>
  <si>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</si>
  <si>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</si>
  <si>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</si>
  <si>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</si>
  <si>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</si>
  <si>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</si>
  <si>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</si>
  <si>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</si>
  <si>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</si>
  <si>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</si>
  <si>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</si>
  <si>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</si>
  <si>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</si>
  <si>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</si>
  <si>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</si>
  <si>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</si>
  <si>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</si>
  <si>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</si>
  <si>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</si>
  <si>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</si>
  <si>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</si>
  <si>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</si>
  <si>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</si>
  <si>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</si>
  <si>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</si>
  <si>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</si>
  <si>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</si>
  <si>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</si>
  <si>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</si>
  <si>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</si>
  <si>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</si>
  <si>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</si>
  <si>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</si>
  <si>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</si>
  <si>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</si>
  <si>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</si>
  <si>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</si>
  <si>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</si>
  <si>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</si>
  <si>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</si>
  <si>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</si>
  <si>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</si>
  <si>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</si>
  <si>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</si>
  <si>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</si>
  <si>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</si>
  <si>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</si>
  <si>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</si>
  <si>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</si>
  <si>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</si>
  <si>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</si>
  <si>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</si>
  <si>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</si>
  <si>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</si>
  <si>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</si>
  <si>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</si>
  <si>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</si>
  <si>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</si>
  <si>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</si>
  <si>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</si>
  <si>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</si>
  <si>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</si>
  <si>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</si>
  <si>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</si>
  <si>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</si>
  <si>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</si>
  <si>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</si>
  <si>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</si>
  <si>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</si>
  <si>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</si>
  <si>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</si>
  <si>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</si>
  <si>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</si>
  <si>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</si>
  <si>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</si>
  <si>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</si>
  <si>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</si>
  <si>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</si>
  <si>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</si>
  <si>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</si>
  <si>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</si>
  <si>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</si>
  <si>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</si>
  <si>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</si>
  <si>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</si>
  <si>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</si>
  <si>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</si>
  <si>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</si>
  <si>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</si>
  <si>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</si>
  <si>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</si>
  <si>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</si>
  <si>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</si>
  <si>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</si>
  <si>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</si>
  <si>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</si>
  <si>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</si>
  <si>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</si>
  <si>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</si>
  <si>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</si>
  <si>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</si>
  <si>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</si>
  <si>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</si>
  <si>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</si>
  <si>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</si>
  <si>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</si>
  <si>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</si>
  <si>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</si>
  <si>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</si>
  <si>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</si>
  <si>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</si>
  <si>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</si>
  <si>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</si>
  <si>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</si>
  <si>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</si>
  <si>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</si>
  <si>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</si>
  <si>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</si>
  <si>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</si>
  <si>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</si>
  <si>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</si>
  <si>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</si>
  <si>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</si>
  <si>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</si>
  <si>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</si>
  <si>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</si>
  <si>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</si>
  <si>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</si>
  <si>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</si>
  <si>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</si>
  <si>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</si>
  <si>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</si>
  <si>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</si>
  <si>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</si>
  <si>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</si>
  <si>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</si>
  <si>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</si>
  <si>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</si>
  <si>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</si>
  <si>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</si>
  <si>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</si>
  <si>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</si>
  <si>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</si>
  <si>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</si>
  <si>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</si>
  <si>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</si>
  <si>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</si>
  <si>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</si>
  <si>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</si>
  <si>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</si>
  <si>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</si>
  <si>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</si>
  <si>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</si>
  <si>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</si>
  <si>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</si>
  <si>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</si>
  <si>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</si>
  <si>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</si>
  <si>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</si>
  <si>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</si>
  <si>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</si>
  <si>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</si>
  <si>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</si>
  <si>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</si>
  <si>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</si>
  <si>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</si>
  <si>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</si>
  <si>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</si>
  <si>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</si>
  <si>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</si>
  <si>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</si>
  <si>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</si>
  <si>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</si>
  <si>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</si>
  <si>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</si>
  <si>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</si>
  <si>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</si>
  <si>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</si>
  <si>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</si>
  <si>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</si>
  <si>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</si>
  <si>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</si>
  <si>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</si>
  <si>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</si>
  <si>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</si>
  <si>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</si>
  <si>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</si>
  <si>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</si>
  <si>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</si>
  <si>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</si>
  <si>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</si>
  <si>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</si>
  <si>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</si>
  <si>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</si>
  <si>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</si>
  <si>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</si>
  <si>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</si>
  <si>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</si>
  <si>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</si>
  <si>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</si>
  <si>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</si>
  <si>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</si>
  <si>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</si>
  <si>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</si>
  <si>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</si>
  <si>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</si>
  <si>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</si>
  <si>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</si>
  <si>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</si>
  <si>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</si>
  <si>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</si>
  <si>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</si>
  <si>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</si>
  <si>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</si>
  <si>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</si>
  <si>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</si>
  <si>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</si>
  <si>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</si>
  <si>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</si>
  <si>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</si>
  <si>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</si>
  <si>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</si>
  <si>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</si>
  <si>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</si>
  <si>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</si>
  <si>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</si>
  <si>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</si>
  <si>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</si>
  <si>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</si>
  <si>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</si>
  <si>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</si>
  <si>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</si>
  <si>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</si>
  <si>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</si>
  <si>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</si>
  <si>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</si>
  <si>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</si>
  <si>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</si>
  <si>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</si>
  <si>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</si>
  <si>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</si>
  <si>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</si>
  <si>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</si>
  <si>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</si>
  <si>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</si>
  <si>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</si>
  <si>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</si>
  <si>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</si>
  <si>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</si>
  <si>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</si>
  <si>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</si>
  <si>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</si>
  <si>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</si>
  <si>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</si>
  <si>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</si>
  <si>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</si>
  <si>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</si>
  <si>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</si>
  <si>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</si>
  <si>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</si>
  <si>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</si>
  <si>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</si>
  <si>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</si>
  <si>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</si>
  <si>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</si>
  <si>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</si>
  <si>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</si>
  <si>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</si>
  <si>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</si>
  <si>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</si>
  <si>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</si>
  <si>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</si>
  <si>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</si>
  <si>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</si>
  <si>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</si>
  <si>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</si>
  <si>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</si>
  <si>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</si>
  <si>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</si>
  <si>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</si>
  <si>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</si>
  <si>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</si>
  <si>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</si>
  <si>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</si>
  <si>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</si>
  <si>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</si>
  <si>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</si>
  <si>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</si>
  <si>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</si>
  <si>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</si>
  <si>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</si>
  <si>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</si>
  <si>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</si>
  <si>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</si>
  <si>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</si>
  <si>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</si>
  <si>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</si>
  <si>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</si>
  <si>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</si>
  <si>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</si>
  <si>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</si>
  <si>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</si>
  <si>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</si>
  <si>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</si>
  <si>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</si>
  <si>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</si>
  <si>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</si>
  <si>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</si>
  <si>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</si>
  <si>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</si>
  <si>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</si>
  <si>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</si>
  <si>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</si>
  <si>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</si>
  <si>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</si>
  <si>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</si>
  <si>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</si>
  <si>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</si>
  <si>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</si>
  <si>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</si>
  <si>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</si>
  <si>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</si>
  <si>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</si>
  <si>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</si>
  <si>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</si>
  <si>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</si>
  <si>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</si>
  <si>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</si>
  <si>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</si>
  <si>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</si>
  <si>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</si>
  <si>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</si>
  <si>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</si>
  <si>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</si>
  <si>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</si>
  <si>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</si>
  <si>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</si>
  <si>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</si>
  <si>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</si>
  <si>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</si>
  <si>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</si>
  <si>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</si>
  <si>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</si>
  <si>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</si>
  <si>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</si>
  <si>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</si>
  <si>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</si>
  <si>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</si>
  <si>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</si>
  <si>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</si>
  <si>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</si>
  <si>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</si>
  <si>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</si>
  <si>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</si>
  <si>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</si>
  <si>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</si>
  <si>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</si>
  <si>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</si>
  <si>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</si>
  <si>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</si>
  <si>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</si>
  <si>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</si>
  <si>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</si>
  <si>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</si>
  <si>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</si>
  <si>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</si>
  <si>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</si>
  <si>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</si>
  <si>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</si>
  <si>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</si>
  <si>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</si>
  <si>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</si>
  <si>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</si>
  <si>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</si>
  <si>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</si>
  <si>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</si>
  <si>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</si>
  <si>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</si>
  <si>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</si>
  <si>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</si>
  <si>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</si>
  <si>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</si>
  <si>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</si>
  <si>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</si>
  <si>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</si>
  <si>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</si>
  <si>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</si>
  <si>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</si>
  <si>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</si>
  <si>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</si>
  <si>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</si>
  <si>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</si>
  <si>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</si>
  <si>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</si>
  <si>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</si>
  <si>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</si>
  <si>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</si>
  <si>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</si>
  <si>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</si>
  <si>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</si>
  <si>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</si>
  <si>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</si>
  <si>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</si>
  <si>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</si>
  <si>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</si>
  <si>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</si>
  <si>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</si>
  <si>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</si>
  <si>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</si>
  <si>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</si>
  <si>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</si>
  <si>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</si>
  <si>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</si>
  <si>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</si>
  <si>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</si>
  <si>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</si>
  <si>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</si>
  <si>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</si>
  <si>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</si>
  <si>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</si>
  <si>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</si>
  <si>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</si>
  <si>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</si>
  <si>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</si>
  <si>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</si>
  <si>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</si>
  <si>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</si>
  <si>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</si>
  <si>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</si>
  <si>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</si>
  <si>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</si>
  <si>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</si>
  <si>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</si>
  <si>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</si>
  <si>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</si>
  <si>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</si>
  <si>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</si>
  <si>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</si>
  <si>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</si>
  <si>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</si>
  <si>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</si>
  <si>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</si>
  <si>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</si>
  <si>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</si>
  <si>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</si>
  <si>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</si>
  <si>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</si>
  <si>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</si>
  <si>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</si>
  <si>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</si>
  <si>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</si>
  <si>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</si>
  <si>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</si>
  <si>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</si>
  <si>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</si>
  <si>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</si>
  <si>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</si>
  <si>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</si>
  <si>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</si>
  <si>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</si>
  <si>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</si>
  <si>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</si>
  <si>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</si>
  <si>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</si>
  <si>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</si>
  <si>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</si>
  <si>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</si>
  <si>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</si>
  <si>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</si>
  <si>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</si>
  <si>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</si>
  <si>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</si>
  <si>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</si>
  <si>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</si>
  <si>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</si>
  <si>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</si>
  <si>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</si>
  <si>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</si>
  <si>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</si>
  <si>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</si>
  <si>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</si>
  <si>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</si>
  <si>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</si>
  <si>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</si>
  <si>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</si>
  <si>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</si>
  <si>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</si>
  <si>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</si>
  <si>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</si>
  <si>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</si>
  <si>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</si>
  <si>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</si>
  <si>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</si>
  <si>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</si>
  <si>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</si>
  <si>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</si>
  <si>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</si>
  <si>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</si>
  <si>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</si>
  <si>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</si>
  <si>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</si>
  <si>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</si>
  <si>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</si>
  <si>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</si>
  <si>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</si>
  <si>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</si>
  <si>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</si>
  <si>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</si>
  <si>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</si>
  <si>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</si>
  <si>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</si>
  <si>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</si>
  <si>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</si>
  <si>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</si>
  <si>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</si>
  <si>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</si>
  <si>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</si>
  <si>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</si>
  <si>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</si>
  <si>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</si>
  <si>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</si>
  <si>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</si>
  <si>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</si>
  <si>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</si>
  <si>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</si>
  <si>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</si>
  <si>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</si>
  <si>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</si>
  <si>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</si>
  <si>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</si>
  <si>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</si>
  <si>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</si>
  <si>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</si>
  <si>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</si>
  <si>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</si>
  <si>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</si>
  <si>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</si>
  <si>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</si>
  <si>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</si>
  <si>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</si>
  <si>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</si>
  <si>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</si>
  <si>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</si>
  <si>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</si>
  <si>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</si>
  <si>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</si>
  <si>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</si>
  <si>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</si>
  <si>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</si>
  <si>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</si>
  <si>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</si>
  <si>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</si>
  <si>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</si>
  <si>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</si>
  <si>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</si>
  <si>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</si>
  <si>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</si>
  <si>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</si>
  <si>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</si>
  <si>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</si>
  <si>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</si>
  <si>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</si>
  <si>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</si>
  <si>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</si>
  <si>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</si>
  <si>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</si>
  <si>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</si>
  <si>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</si>
  <si>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</si>
  <si>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</si>
  <si>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</si>
  <si>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</si>
  <si>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</si>
  <si>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</si>
  <si>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</si>
  <si>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</si>
  <si>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</si>
  <si>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</si>
  <si>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</si>
  <si>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</si>
  <si>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</si>
  <si>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</si>
  <si>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</si>
  <si>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</si>
  <si>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</si>
  <si>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</si>
  <si>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</si>
  <si>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</si>
  <si>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</si>
  <si>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</si>
  <si>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</si>
  <si>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</si>
  <si>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</si>
  <si>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</si>
  <si>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</si>
  <si>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</si>
  <si>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</si>
  <si>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</si>
  <si>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</si>
  <si>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</si>
  <si>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</si>
  <si>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</si>
  <si>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</si>
  <si>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</si>
  <si>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</si>
  <si>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</si>
  <si>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</si>
  <si>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</si>
  <si>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</si>
  <si>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</si>
  <si>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</si>
  <si>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</si>
  <si>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</si>
  <si>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</si>
  <si>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</si>
  <si>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</si>
  <si>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</si>
  <si>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</si>
  <si>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</si>
  <si>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</si>
  <si>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</si>
  <si>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</si>
  <si>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</si>
  <si>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</si>
  <si>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</si>
  <si>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</si>
  <si>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</si>
  <si>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</si>
  <si>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</si>
  <si>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</si>
  <si>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</si>
  <si>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</si>
  <si>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</si>
  <si>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</si>
  <si>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</si>
  <si>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</si>
  <si>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</si>
  <si>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</si>
  <si>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</si>
  <si>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</si>
  <si>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</si>
  <si>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</si>
  <si>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</si>
  <si>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</si>
  <si>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</si>
  <si>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</si>
  <si>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</si>
  <si>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</si>
  <si>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</si>
  <si>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</si>
  <si>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</si>
  <si>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</si>
  <si>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</si>
  <si>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</si>
  <si>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</si>
  <si>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</si>
  <si>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</si>
  <si>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</si>
  <si>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</si>
  <si>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</si>
  <si>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</si>
  <si>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</si>
  <si>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</si>
  <si>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</si>
  <si>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</si>
  <si>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</si>
  <si>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</si>
  <si>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</si>
  <si>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</si>
  <si>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</si>
  <si>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</si>
  <si>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</si>
  <si>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</si>
  <si>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</si>
  <si>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</si>
  <si>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</si>
  <si>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</si>
  <si>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</si>
  <si>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</si>
  <si>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</si>
  <si>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</si>
  <si>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</si>
  <si>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</si>
  <si>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</si>
  <si>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</si>
  <si>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</si>
  <si>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</si>
  <si>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</si>
  <si>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</si>
  <si>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</si>
  <si>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</si>
  <si>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</si>
  <si>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</si>
  <si>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</si>
  <si>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</si>
  <si>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</si>
  <si>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</si>
  <si>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</si>
  <si>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</si>
  <si>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</si>
  <si>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</si>
  <si>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</si>
  <si>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</si>
  <si>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</si>
  <si>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</si>
  <si>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</si>
  <si>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</si>
  <si>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</si>
  <si>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</si>
  <si>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</si>
  <si>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</si>
  <si>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</si>
  <si>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</si>
  <si>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</si>
  <si>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</si>
  <si>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</si>
  <si>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</si>
  <si>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</si>
  <si>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</si>
  <si>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</si>
  <si>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</si>
  <si>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</si>
  <si>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</si>
  <si>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</si>
  <si>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</si>
  <si>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</si>
  <si>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</si>
  <si>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</si>
  <si>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</si>
  <si>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</si>
  <si>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</si>
  <si>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</si>
  <si>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</si>
  <si>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</si>
  <si>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</si>
  <si>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</si>
  <si>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</si>
  <si>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</si>
  <si>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2024年度江永县一般公共预算本级支出决算表</t>
  </si>
  <si>
    <t xml:space="preserve">                                                               单位：万元</t>
  </si>
  <si>
    <t>2024年江永县一般公共预算(基本)支出决算经济分类表</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</si>
  <si>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</si>
  <si>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</si>
  <si>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</si>
  <si>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</si>
  <si>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</si>
  <si>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</si>
  <si>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</si>
  <si>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</si>
  <si>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</si>
  <si>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</si>
  <si>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</si>
  <si>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</si>
  <si>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</si>
  <si>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</si>
  <si>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</si>
  <si>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</si>
  <si>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</si>
  <si>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</si>
  <si>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</si>
  <si>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</si>
  <si>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</si>
  <si>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</si>
  <si>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</si>
  <si>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</si>
  <si>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</si>
  <si>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</si>
  <si>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</si>
  <si>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</si>
  <si>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</si>
  <si>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</si>
  <si>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</si>
  <si>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</si>
  <si>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</si>
  <si>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</si>
  <si>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</si>
  <si>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</si>
  <si>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</si>
  <si>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</si>
  <si>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</si>
  <si>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</si>
  <si>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</si>
  <si>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</si>
  <si>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</si>
  <si>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</si>
  <si>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</si>
  <si>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</si>
  <si>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</si>
  <si>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</si>
  <si>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</si>
  <si>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</si>
  <si>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</si>
  <si>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</si>
  <si>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</si>
  <si>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</si>
  <si>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</si>
  <si>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</si>
  <si>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</si>
  <si>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</si>
  <si>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</si>
  <si>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</si>
  <si>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</si>
  <si>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2024年度江永县一般公共预算对下税收返还和转移支付决算分项目表</t>
  </si>
  <si>
    <t>项目</t>
  </si>
  <si>
    <t>决 算 数</t>
  </si>
  <si>
    <t>上级补助收入</t>
  </si>
  <si>
    <t xml:space="preserve">  返还性收入</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</si>
  <si>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</si>
  <si>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</si>
  <si>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</si>
  <si>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</si>
  <si>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</si>
  <si>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</si>
  <si>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</si>
  <si>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</si>
  <si>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</si>
  <si>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</si>
  <si>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</si>
  <si>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</si>
  <si>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</si>
  <si>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</si>
  <si>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</si>
  <si>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</si>
  <si>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</si>
  <si>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</si>
  <si>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</si>
  <si>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巩固脱贫攻坚成果衔接乡村振兴转移支付收入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</si>
  <si>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</si>
  <si>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</si>
  <si>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</si>
  <si>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</si>
  <si>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</si>
  <si>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</si>
  <si>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</si>
  <si>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</si>
  <si>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</si>
  <si>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</si>
  <si>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</si>
  <si>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</si>
  <si>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</si>
  <si>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资源勘探工业信息等共同财政事权转移支付收入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</si>
  <si>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</si>
  <si>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</si>
  <si>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</si>
  <si>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</si>
  <si>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</si>
  <si>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</si>
  <si>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</si>
  <si>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</si>
  <si>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</si>
  <si>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</si>
  <si>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</si>
  <si>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</si>
  <si>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</si>
  <si>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</si>
  <si>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</si>
  <si>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</si>
  <si>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</si>
  <si>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</si>
  <si>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</si>
  <si>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</si>
  <si>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</si>
  <si>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</si>
  <si>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</si>
  <si>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</si>
  <si>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</si>
  <si>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</si>
  <si>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</si>
  <si>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</si>
  <si>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</si>
  <si>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</si>
  <si>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2024年一般公共预算对下税收返还和转移支付决算分地区表</t>
  </si>
  <si>
    <r>
      <rPr>
        <sz val="11"/>
        <rFont val="宋体"/>
        <charset val="134"/>
      </rPr>
      <t>单位：万元</t>
    </r>
  </si>
  <si>
    <r>
      <rPr>
        <b/>
        <sz val="11"/>
        <rFont val="宋体"/>
        <charset val="134"/>
      </rPr>
      <t>地</t>
    </r>
    <r>
      <rPr>
        <b/>
        <sz val="11"/>
        <rFont val="Times New Roman"/>
        <charset val="134"/>
      </rPr>
      <t xml:space="preserve">  </t>
    </r>
    <r>
      <rPr>
        <b/>
        <sz val="11"/>
        <rFont val="宋体"/>
        <charset val="134"/>
      </rPr>
      <t>区</t>
    </r>
  </si>
  <si>
    <r>
      <rPr>
        <b/>
        <sz val="11"/>
        <rFont val="宋体"/>
        <charset val="134"/>
      </rPr>
      <t>年初预算数</t>
    </r>
  </si>
  <si>
    <r>
      <rPr>
        <b/>
        <sz val="11"/>
        <rFont val="宋体"/>
        <charset val="134"/>
      </rPr>
      <t>调整数</t>
    </r>
  </si>
  <si>
    <r>
      <rPr>
        <b/>
        <sz val="11"/>
        <rFont val="宋体"/>
        <charset val="134"/>
      </rPr>
      <t>决算数</t>
    </r>
  </si>
  <si>
    <r>
      <rPr>
        <b/>
        <sz val="11"/>
        <rFont val="宋体"/>
        <charset val="134"/>
      </rPr>
      <t>完成预算</t>
    </r>
    <r>
      <rPr>
        <b/>
        <sz val="11"/>
        <rFont val="Times New Roman"/>
        <charset val="134"/>
      </rPr>
      <t>%</t>
    </r>
  </si>
  <si>
    <r>
      <rPr>
        <b/>
        <sz val="11"/>
        <rFont val="宋体"/>
        <charset val="134"/>
      </rPr>
      <t>比上年增长</t>
    </r>
    <r>
      <rPr>
        <b/>
        <sz val="11"/>
        <rFont val="Times New Roman"/>
        <charset val="134"/>
      </rPr>
      <t>%</t>
    </r>
  </si>
  <si>
    <r>
      <rPr>
        <b/>
        <sz val="11"/>
        <rFont val="宋体"/>
        <charset val="134"/>
      </rPr>
      <t>税收返还</t>
    </r>
  </si>
  <si>
    <r>
      <rPr>
        <b/>
        <sz val="11"/>
        <rFont val="宋体"/>
        <charset val="134"/>
      </rPr>
      <t>一般性转移支付</t>
    </r>
  </si>
  <si>
    <r>
      <rPr>
        <b/>
        <sz val="11"/>
        <rFont val="宋体"/>
        <charset val="134"/>
      </rPr>
      <t>专项转移支付</t>
    </r>
  </si>
  <si>
    <r>
      <rPr>
        <sz val="11"/>
        <rFont val="Times New Roman"/>
        <charset val="134"/>
      </rPr>
      <t>**</t>
    </r>
    <r>
      <rPr>
        <sz val="11"/>
        <rFont val="宋体"/>
        <charset val="134"/>
      </rPr>
      <t>市（县）</t>
    </r>
  </si>
  <si>
    <t>……</t>
  </si>
  <si>
    <r>
      <rPr>
        <b/>
        <sz val="11"/>
        <rFont val="宋体"/>
        <charset val="134"/>
      </rPr>
      <t>合</t>
    </r>
    <r>
      <rPr>
        <b/>
        <sz val="11"/>
        <rFont val="Times New Roman"/>
        <charset val="134"/>
      </rPr>
      <t xml:space="preserve">       </t>
    </r>
    <r>
      <rPr>
        <b/>
        <sz val="11"/>
        <rFont val="宋体"/>
        <charset val="134"/>
      </rPr>
      <t>计</t>
    </r>
  </si>
  <si>
    <t>2024年度江永县政府性基金预算收入决算表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</si>
  <si>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</si>
  <si>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</si>
  <si>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</si>
  <si>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</si>
  <si>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</si>
  <si>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</si>
  <si>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</si>
  <si>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</si>
  <si>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</si>
  <si>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</si>
  <si>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</si>
  <si>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</si>
  <si>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</si>
  <si>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</si>
  <si>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</si>
  <si>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</si>
  <si>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</si>
  <si>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</si>
  <si>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</si>
  <si>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</si>
  <si>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</si>
  <si>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</si>
  <si>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</si>
  <si>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</si>
  <si>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</si>
  <si>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</si>
  <si>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</si>
  <si>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</si>
  <si>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</si>
  <si>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</si>
  <si>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</si>
  <si>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</si>
  <si>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</si>
  <si>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</si>
  <si>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</si>
  <si>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</si>
  <si>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</si>
  <si>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</si>
  <si>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</si>
  <si>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</si>
  <si>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</si>
  <si>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</si>
  <si>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</si>
  <si>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</si>
  <si>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</si>
  <si>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</si>
  <si>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</si>
  <si>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</si>
  <si>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</si>
  <si>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</si>
  <si>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耕地保护考核奖惩基金收入</t>
  </si>
  <si>
    <t xml:space="preserve">  超长期特别国债财务基金收入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</si>
  <si>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</si>
  <si>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</si>
  <si>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</si>
  <si>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</si>
  <si>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</si>
  <si>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</si>
  <si>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</si>
  <si>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</si>
  <si>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</si>
  <si>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</si>
  <si>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</si>
  <si>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</si>
  <si>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</si>
  <si>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</si>
  <si>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</si>
  <si>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</si>
  <si>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</si>
  <si>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</si>
  <si>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</si>
  <si>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</si>
  <si>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2024年度江永县政府性基金预算支出决算表</t>
  </si>
  <si>
    <t>政府性基金预算支出</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</si>
  <si>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</si>
  <si>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</si>
  <si>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</si>
  <si>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</si>
  <si>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</si>
  <si>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</si>
  <si>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</si>
  <si>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</si>
  <si>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</si>
  <si>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</si>
  <si>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</si>
  <si>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</si>
  <si>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</si>
  <si>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</si>
  <si>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</si>
  <si>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</si>
  <si>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</si>
  <si>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</si>
  <si>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</si>
  <si>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</si>
  <si>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</si>
  <si>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</si>
  <si>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</si>
  <si>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</si>
  <si>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</si>
  <si>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</si>
  <si>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</si>
  <si>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</si>
  <si>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</si>
  <si>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</si>
  <si>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</si>
  <si>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</si>
  <si>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</si>
  <si>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</si>
  <si>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</si>
  <si>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</si>
  <si>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</si>
  <si>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</si>
  <si>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</si>
  <si>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</si>
  <si>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</si>
  <si>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</si>
  <si>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</si>
  <si>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</si>
  <si>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</si>
  <si>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</si>
  <si>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</si>
  <si>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</si>
  <si>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</si>
  <si>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</si>
  <si>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</si>
  <si>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</si>
  <si>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</si>
  <si>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</si>
  <si>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</si>
  <si>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</si>
  <si>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</si>
  <si>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</si>
  <si>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</si>
  <si>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</si>
  <si>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</si>
  <si>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</si>
  <si>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</si>
  <si>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</si>
  <si>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</si>
  <si>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</si>
  <si>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</si>
  <si>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</si>
  <si>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</si>
  <si>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</si>
  <si>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</si>
  <si>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</si>
  <si>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</si>
  <si>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</si>
  <si>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</si>
  <si>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</si>
  <si>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</si>
  <si>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</si>
  <si>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</si>
  <si>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</si>
  <si>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</si>
  <si>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</si>
  <si>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</si>
  <si>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</si>
  <si>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</si>
  <si>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</si>
  <si>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</si>
  <si>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</si>
  <si>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</si>
  <si>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</si>
  <si>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</si>
  <si>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</si>
  <si>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</si>
  <si>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</si>
  <si>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</si>
  <si>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</si>
  <si>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</si>
  <si>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</si>
  <si>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</si>
  <si>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</si>
  <si>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</si>
  <si>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</si>
  <si>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</si>
  <si>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</si>
  <si>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</si>
  <si>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</si>
  <si>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</si>
  <si>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</si>
  <si>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</si>
  <si>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</si>
  <si>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</si>
  <si>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</si>
  <si>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</si>
  <si>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</si>
  <si>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</si>
  <si>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</si>
  <si>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</si>
  <si>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</si>
  <si>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</si>
  <si>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</si>
  <si>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</si>
  <si>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</si>
  <si>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</si>
  <si>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</si>
  <si>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</si>
  <si>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</si>
  <si>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</si>
  <si>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</si>
  <si>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</si>
  <si>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</si>
  <si>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</si>
  <si>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</si>
  <si>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</si>
  <si>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</si>
  <si>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</si>
  <si>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</si>
  <si>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</si>
  <si>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</si>
  <si>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</si>
  <si>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</si>
  <si>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</si>
  <si>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</si>
  <si>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</si>
  <si>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</si>
  <si>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</si>
  <si>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</si>
  <si>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</si>
  <si>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</si>
  <si>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</si>
  <si>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</si>
  <si>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</si>
  <si>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</si>
  <si>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</si>
  <si>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</si>
  <si>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</si>
  <si>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</si>
  <si>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</si>
  <si>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</si>
  <si>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</si>
  <si>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</si>
  <si>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</si>
  <si>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</si>
  <si>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</si>
  <si>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</si>
  <si>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</si>
  <si>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</si>
  <si>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</si>
  <si>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</si>
  <si>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</si>
  <si>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</si>
  <si>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</si>
  <si>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</si>
  <si>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</si>
  <si>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</si>
  <si>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</si>
  <si>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</si>
  <si>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</si>
  <si>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</si>
  <si>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</si>
  <si>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</si>
  <si>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</si>
  <si>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</si>
  <si>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</si>
  <si>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</si>
  <si>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</si>
  <si>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</si>
  <si>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</si>
  <si>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</si>
  <si>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</si>
  <si>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</si>
  <si>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</si>
  <si>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</si>
  <si>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</si>
  <si>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</si>
  <si>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</si>
  <si>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</si>
  <si>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</si>
  <si>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</si>
  <si>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</si>
  <si>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</si>
  <si>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</si>
  <si>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</si>
  <si>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</si>
  <si>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</si>
  <si>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</si>
  <si>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</si>
  <si>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</si>
  <si>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</si>
  <si>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</si>
  <si>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</si>
  <si>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</si>
  <si>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</si>
  <si>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</si>
  <si>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</si>
  <si>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</si>
  <si>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</si>
  <si>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</si>
  <si>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</si>
  <si>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</si>
  <si>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</si>
  <si>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</si>
  <si>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</si>
  <si>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</si>
  <si>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</si>
  <si>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</si>
  <si>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</si>
  <si>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</si>
  <si>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</si>
  <si>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</si>
  <si>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</si>
  <si>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</si>
  <si>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</si>
  <si>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</si>
  <si>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</si>
  <si>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</si>
  <si>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</si>
  <si>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</si>
  <si>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</si>
  <si>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</si>
  <si>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</si>
  <si>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</si>
  <si>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</si>
  <si>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</si>
  <si>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</si>
  <si>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</si>
  <si>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</si>
  <si>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</si>
  <si>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</si>
  <si>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</si>
  <si>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</si>
  <si>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</si>
  <si>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</si>
  <si>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</si>
  <si>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</si>
  <si>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</si>
  <si>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</si>
  <si>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</si>
  <si>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</si>
  <si>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</si>
  <si>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</si>
  <si>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</si>
  <si>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</si>
  <si>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</si>
  <si>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</si>
  <si>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</si>
  <si>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</si>
  <si>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</si>
  <si>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</si>
  <si>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</si>
  <si>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</si>
  <si>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</si>
  <si>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</si>
  <si>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</si>
  <si>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</si>
  <si>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</si>
  <si>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</si>
  <si>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</si>
  <si>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</si>
  <si>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</si>
  <si>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2024年政府性基金本级支出决算表</t>
  </si>
  <si>
    <t>2024年政府性基金转移支付决算分项目表</t>
  </si>
  <si>
    <t xml:space="preserve"> </t>
  </si>
  <si>
    <r>
      <rPr>
        <b/>
        <sz val="11"/>
        <rFont val="宋体"/>
        <charset val="134"/>
      </rPr>
      <t>项</t>
    </r>
    <r>
      <rPr>
        <b/>
        <sz val="11"/>
        <rFont val="Times New Roman"/>
        <charset val="134"/>
      </rPr>
      <t xml:space="preserve">        </t>
    </r>
    <r>
      <rPr>
        <b/>
        <sz val="11"/>
        <rFont val="宋体"/>
        <charset val="134"/>
      </rPr>
      <t>目</t>
    </r>
  </si>
  <si>
    <r>
      <rPr>
        <b/>
        <sz val="11"/>
        <rFont val="宋体"/>
        <charset val="134"/>
      </rPr>
      <t>预算数</t>
    </r>
  </si>
  <si>
    <r>
      <rPr>
        <sz val="11"/>
        <rFont val="宋体"/>
        <charset val="134"/>
      </rPr>
      <t>一、核电站乏燃料处理处置基金支出</t>
    </r>
  </si>
  <si>
    <r>
      <rPr>
        <sz val="11"/>
        <rFont val="宋体"/>
        <charset val="134"/>
      </rPr>
      <t>二、国家电影事业发展专项资金安排支出</t>
    </r>
  </si>
  <si>
    <r>
      <rPr>
        <sz val="11"/>
        <rFont val="宋体"/>
        <charset val="134"/>
      </rPr>
      <t>三、旅游发展基金支出</t>
    </r>
  </si>
  <si>
    <r>
      <rPr>
        <sz val="11"/>
        <rFont val="宋体"/>
        <charset val="134"/>
      </rPr>
      <t>四、国家电影事业发展专项资金对应专项债务收入安排的支出</t>
    </r>
  </si>
  <si>
    <r>
      <rPr>
        <sz val="11"/>
        <rFont val="宋体"/>
        <charset val="134"/>
      </rPr>
      <t>五、大中型水库移民后期扶持基金支出</t>
    </r>
  </si>
  <si>
    <t>六、彩票公益金安排的支出</t>
  </si>
  <si>
    <t>七、超长期特别国债相关支出</t>
  </si>
  <si>
    <r>
      <rPr>
        <b/>
        <sz val="11"/>
        <rFont val="Times New Roman"/>
        <charset val="134"/>
      </rPr>
      <t xml:space="preserve">    </t>
    </r>
    <r>
      <rPr>
        <b/>
        <sz val="11"/>
        <rFont val="宋体"/>
        <charset val="134"/>
      </rPr>
      <t>支出总计</t>
    </r>
  </si>
  <si>
    <t>2024年政府性基金转移支付决算分地区表</t>
  </si>
  <si>
    <t>2024年国有资本经营预算收入决算表</t>
  </si>
  <si>
    <t>收          入</t>
  </si>
  <si>
    <t>项        目</t>
  </si>
  <si>
    <t>行次</t>
  </si>
  <si>
    <t>执行数</t>
  </si>
  <si>
    <t>合计</t>
  </si>
  <si>
    <t>省本级</t>
  </si>
  <si>
    <t>地市级及以下</t>
  </si>
  <si>
    <t>栏次</t>
  </si>
  <si>
    <t>1</t>
  </si>
  <si>
    <t>2</t>
  </si>
  <si>
    <t>3</t>
  </si>
  <si>
    <t>4</t>
  </si>
  <si>
    <t>一、利润收入</t>
  </si>
  <si>
    <t>二、股利、股息收入</t>
  </si>
  <si>
    <t>三、产权转让收入</t>
  </si>
  <si>
    <t>四、清算收入</t>
  </si>
  <si>
    <t>五、其他国有资本经营预算收入</t>
  </si>
  <si>
    <t>5</t>
  </si>
  <si>
    <t>本年收入合计</t>
  </si>
  <si>
    <t>6</t>
  </si>
  <si>
    <t>国有资本经营预算转移支付收入</t>
  </si>
  <si>
    <t>7</t>
  </si>
  <si>
    <t>国有资本经营预算上解收入</t>
  </si>
  <si>
    <t>8</t>
  </si>
  <si>
    <t>国有资本经营预算上年结余收入</t>
  </si>
  <si>
    <t>9</t>
  </si>
  <si>
    <t>收 入 总 计</t>
  </si>
  <si>
    <t>10</t>
  </si>
  <si>
    <t>2024年国有资本经营预算支出决算表</t>
  </si>
  <si>
    <t>支          出</t>
  </si>
  <si>
    <t>预算数</t>
  </si>
  <si>
    <t>一、解决历史遗留问题及改革成本支出</t>
  </si>
  <si>
    <t>11</t>
  </si>
  <si>
    <t>二、国有企业资本金注入</t>
  </si>
  <si>
    <t>12</t>
  </si>
  <si>
    <t>三、国有企业政策性补贴</t>
  </si>
  <si>
    <t>13</t>
  </si>
  <si>
    <t>四、其他国有资本经营预算支出</t>
  </si>
  <si>
    <t>14</t>
  </si>
  <si>
    <t>本年支出合计</t>
  </si>
  <si>
    <t>15</t>
  </si>
  <si>
    <t>国有资本经营预算转移支付支出</t>
  </si>
  <si>
    <t>16</t>
  </si>
  <si>
    <t>国有资本经营预算上解支出</t>
  </si>
  <si>
    <t>17</t>
  </si>
  <si>
    <t>国有资本经营预算调出资金</t>
  </si>
  <si>
    <t>18</t>
  </si>
  <si>
    <t>国有资本经营预算年终结余</t>
  </si>
  <si>
    <t>19</t>
  </si>
  <si>
    <t>支 出 总 计</t>
  </si>
  <si>
    <t>20</t>
  </si>
  <si>
    <t>2024年国有资本经营预算本级支出决算表</t>
  </si>
  <si>
    <t>本年本级支出合计</t>
  </si>
  <si>
    <t>2024年江永县国有资本经营预算对下转移支付决算表</t>
  </si>
  <si>
    <t>说明：我县无对下转移的国有资本经营预算，该表为空表。</t>
  </si>
  <si>
    <t>2024年度江永县社会保险基金预算收入决算表</t>
  </si>
  <si>
    <t>项    目</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</si>
  <si>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</si>
  <si>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</si>
  <si>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</si>
  <si>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</si>
  <si>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</si>
  <si>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</si>
  <si>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</si>
  <si>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</si>
  <si>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</si>
  <si>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</si>
  <si>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</si>
  <si>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</si>
  <si>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</si>
  <si>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</si>
  <si>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</si>
  <si>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</si>
  <si>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</si>
  <si>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</si>
  <si>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</si>
  <si>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中央调剂资金支出</t>
  </si>
  <si>
    <t>三、本年收支结余</t>
  </si>
  <si>
    <t>四、年末滚存结余</t>
  </si>
  <si>
    <t>2024年度江永县社会保险基金预算支出决算表</t>
  </si>
  <si>
    <t xml:space="preserve">        全国统筹调剂资金支出</t>
  </si>
  <si>
    <t>2024年江永县政府一般债务限额和余额情况表</t>
  </si>
  <si>
    <t>单位：亿元</t>
  </si>
  <si>
    <t>限    额</t>
  </si>
  <si>
    <t>余    额</t>
  </si>
  <si>
    <t>县本级</t>
  </si>
  <si>
    <t>2024年江永县政府专项债务限额和余额情况表</t>
  </si>
  <si>
    <t>江永县2024年“三公”经费决算财政拨款情况表</t>
  </si>
  <si>
    <t>2024年决算</t>
  </si>
  <si>
    <t>1、因公出国（境）费用</t>
  </si>
  <si>
    <t>2、公务接待费</t>
  </si>
  <si>
    <t>3、公务用车费</t>
  </si>
  <si>
    <t xml:space="preserve">     其中：（1）公务用车运行维护费</t>
  </si>
  <si>
    <t xml:space="preserve">           （2）公务用车购置</t>
  </si>
  <si>
    <t xml:space="preserve">  3、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t>
  </si>
</sst>
</file>

<file path=xl/styles.xml><?xml version="1.0" encoding="utf-8"?>
<styleSheet xmlns="http://schemas.openxmlformats.org/spreadsheetml/2006/main" xmlns:mc="http://schemas.openxmlformats.org/markup-compatibility/2006" xmlns:xr9="http://schemas.microsoft.com/office/spreadsheetml/2016/revision9" mc:Ignorable="xr9">
  <numFmts count="81">
    <numFmt numFmtId="24" formatCode="\$#,##0_);[Red]\(\$#,##0\)"/>
    <numFmt numFmtId="25" formatCode="\$#,##0.00_);\(\$#,##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 #,##0.00_-;_-* &quot;-&quot;??_-;_-@_-"/>
    <numFmt numFmtId="177" formatCode="_-* #,##0_-;\-* #,##0_-;_-* &quot;-&quot;_-;_-@_-"/>
    <numFmt numFmtId="178" formatCode="&quot;$&quot;#,##0_);\(&quot;$&quot;#,##0\)"/>
    <numFmt numFmtId="179" formatCode="0.0"/>
    <numFmt numFmtId="180" formatCode="_-* #,##0.00_$_-;\-* #,##0.00_$_-;_-* &quot;-&quot;??_$_-;_-@_-"/>
    <numFmt numFmtId="181" formatCode="\$#,##0;\(\$#,##0\)"/>
    <numFmt numFmtId="182" formatCode="0.00_)"/>
    <numFmt numFmtId="183" formatCode="&quot;\&quot;#,##0.00;[Red]&quot;\&quot;\-#,##0.00"/>
    <numFmt numFmtId="184" formatCode="&quot;$&quot;#,##0;[Red]&quot;$&quot;&quot;$&quot;&quot;$&quot;&quot;$&quot;&quot;$&quot;&quot;$&quot;&quot;$&quot;\-#,##0"/>
    <numFmt numFmtId="185" formatCode="0.00_);[Red]\(0.00\)"/>
    <numFmt numFmtId="186" formatCode="0_ "/>
    <numFmt numFmtId="187" formatCode="_-&quot;￥&quot;* #,##0_-;\-&quot;￥&quot;* #,##0_-;_-&quot;￥&quot;* &quot;-&quot;_-;_-@_-"/>
    <numFmt numFmtId="188" formatCode="_-#,###,_-;\(#,###,\);_-\ \ &quot;-&quot;_-;_-@_-"/>
    <numFmt numFmtId="189" formatCode="_-&quot;$&quot;* #,##0_-;\-&quot;$&quot;* #,##0_-;_-&quot;$&quot;* &quot;-&quot;_-;_-@_-"/>
    <numFmt numFmtId="190" formatCode="#,##0.000000"/>
    <numFmt numFmtId="191" formatCode="[Red]0.0%;[Red]\(0.0%\)"/>
    <numFmt numFmtId="192" formatCode="\(#,##0\)\ "/>
    <numFmt numFmtId="193" formatCode="\$#,##0.00;\(\$#,##0.00\)"/>
    <numFmt numFmtId="194" formatCode="#,##0.00&quot;￥&quot;;\-#,##0.00&quot;￥&quot;"/>
    <numFmt numFmtId="195" formatCode="_-#,##0_-;\(#,##0\);_-\ \ &quot;-&quot;_-;_-@_-"/>
    <numFmt numFmtId="196" formatCode="_-#,##0.00_-;\(#,##0.00\);_-\ \ &quot;-&quot;_-;_-@_-"/>
    <numFmt numFmtId="197" formatCode="mmm/dd/yyyy;_-\ &quot;N/A&quot;_-;_-\ &quot;-&quot;_-"/>
    <numFmt numFmtId="198" formatCode="mmm/yyyy;_-\ &quot;N/A&quot;_-;_-\ &quot;-&quot;_-"/>
    <numFmt numFmtId="199" formatCode="_-#,##0%_-;\(#,##0%\);_-\ &quot;-&quot;_-"/>
    <numFmt numFmtId="200" formatCode="_-#,###.00,_-;\(#,###.00,\);_-\ \ &quot;-&quot;_-;_-@_-"/>
    <numFmt numFmtId="201" formatCode="_-#0&quot;.&quot;0,_-;\(#0&quot;.&quot;0,\);_-\ \ &quot;-&quot;_-;_-@_-"/>
    <numFmt numFmtId="202" formatCode="_-#0&quot;.&quot;0000_-;\(#0&quot;.&quot;0000\);_-\ \ &quot;-&quot;_-;_-@_-"/>
    <numFmt numFmtId="203" formatCode="_-* #,##0.0000000000_-;\-* #,##0.0000000000_-;_-* &quot;-&quot;??_-;_-@_-"/>
    <numFmt numFmtId="204" formatCode="0.0%"/>
    <numFmt numFmtId="205" formatCode="[Blue]#,##0_);[Blue]\(#,##0\)"/>
    <numFmt numFmtId="206" formatCode="_-* #,##0.00&quot;$&quot;_-;\-* #,##0.00&quot;$&quot;_-;_-* &quot;-&quot;??&quot;$&quot;_-;_-@_-"/>
    <numFmt numFmtId="207" formatCode="#,##0;\-#,##0;&quot;-&quot;"/>
    <numFmt numFmtId="208" formatCode="_-* #,##0.00&quot;￥&quot;_-;\-* #,##0.00&quot;￥&quot;_-;_-* &quot;-&quot;??&quot;￥&quot;_-;_-@_-"/>
    <numFmt numFmtId="209" formatCode="#,##0_);[Blue]\(#,##0\)"/>
    <numFmt numFmtId="210" formatCode="_-* #,##0_$_-;\-* #,##0_$_-;_-* &quot;-&quot;_$_-;_-@_-"/>
    <numFmt numFmtId="211" formatCode="_-&quot;$&quot;* #,##0.00_-;\-&quot;$&quot;* #,##0.00_-;_-&quot;$&quot;* &quot;-&quot;??_-;_-@_-"/>
    <numFmt numFmtId="212" formatCode="#,##0.0_);\(#,##0.0\)"/>
    <numFmt numFmtId="213" formatCode="_(* #,##0.0,_);_(* \(#,##0.0,\);_(* &quot;-&quot;_);_(@_)"/>
    <numFmt numFmtId="214" formatCode="#,##0;\(#,##0\)"/>
    <numFmt numFmtId="215" formatCode="[Blue]0.0%;[Blue]\(0.0%\)"/>
    <numFmt numFmtId="216" formatCode="0.0%;\(0.0%\)"/>
    <numFmt numFmtId="217" formatCode="_(&quot;$&quot;* #,##0_);_(&quot;$&quot;* \(#,##0\);_(&quot;$&quot;* &quot;-&quot;_);_(@_)"/>
    <numFmt numFmtId="218" formatCode="_-* #,##0\ _k_r_-;\-* #,##0\ _k_r_-;_-* &quot;-&quot;\ _k_r_-;_-@_-"/>
    <numFmt numFmtId="219" formatCode="_(&quot;$&quot;* #,##0.00_);_(&quot;$&quot;* \(#,##0.00\);_(&quot;$&quot;* &quot;-&quot;??_);_(@_)"/>
    <numFmt numFmtId="220" formatCode="&quot;$&quot;#,##0.00_);\(&quot;$&quot;#,##0.00\)"/>
    <numFmt numFmtId="221" formatCode="#,##0;[Red]\(#,##0\)"/>
    <numFmt numFmtId="222" formatCode="\$#,##0_);[Red]&quot;($&quot;#,##0\)"/>
    <numFmt numFmtId="223" formatCode="&quot;\&quot;#,##0;&quot;\&quot;\-#,##0"/>
    <numFmt numFmtId="224" formatCode="_([$€-2]* #,##0.00_);_([$€-2]* \(#,##0.00\);_([$€-2]* &quot;-&quot;??_)"/>
    <numFmt numFmtId="225" formatCode="0.000%"/>
    <numFmt numFmtId="226" formatCode="&quot;$&quot;#,##0_);[Red]\(&quot;$&quot;#,##0\)"/>
    <numFmt numFmtId="227" formatCode="&quot;$&quot;#,##0.00_);[Red]\(&quot;$&quot;#,##0.00\)"/>
    <numFmt numFmtId="228" formatCode="_-* #,##0&quot;￥&quot;_-;\-* #,##0&quot;￥&quot;_-;_-* &quot;-&quot;&quot;￥&quot;_-;_-@_-"/>
    <numFmt numFmtId="229" formatCode="&quot;$&quot;\ #,##0.00_-;[Red]&quot;$&quot;\ #,##0.00\-"/>
    <numFmt numFmtId="230" formatCode="_-&quot;$&quot;\ * #,##0_-;_-&quot;$&quot;\ * #,##0\-;_-&quot;$&quot;\ * &quot;-&quot;_-;_-@_-"/>
    <numFmt numFmtId="231" formatCode="&quot;?\t#,##0_);[Red]\(&quot;&quot;?&quot;\t#,##0\)"/>
    <numFmt numFmtId="232" formatCode="0%;\(0%\)"/>
    <numFmt numFmtId="233" formatCode="#\ ??/??"/>
    <numFmt numFmtId="234" formatCode="&quot;$&quot;#,##0;\-&quot;$&quot;#,##0"/>
    <numFmt numFmtId="235" formatCode="\ \ @"/>
    <numFmt numFmtId="236" formatCode="#,##0_);\(#,##0_)"/>
    <numFmt numFmtId="237" formatCode="_-* #,##0.00\ _k_r_-;\-* #,##0.00\ _k_r_-;_-* &quot;-&quot;??\ _k_r_-;_-@_-"/>
    <numFmt numFmtId="238" formatCode="&quot;綅&quot;\t#,##0_);[Red]\(&quot;綅&quot;\t#,##0\)"/>
    <numFmt numFmtId="239" formatCode="0.00_ "/>
    <numFmt numFmtId="240" formatCode="_ \¥* #,##0.00_ ;_ \¥* \-#,##0.00_ ;_ \¥* &quot;-&quot;??_ ;_ @_ "/>
    <numFmt numFmtId="241" formatCode="0;_琀"/>
    <numFmt numFmtId="242" formatCode="_-* #,##0&quot;$&quot;_-;\-* #,##0&quot;$&quot;_-;_-* &quot;-&quot;&quot;$&quot;_-;_-@_-"/>
    <numFmt numFmtId="243" formatCode="yyyy&quot;年&quot;m&quot;月&quot;d&quot;日&quot;;@"/>
    <numFmt numFmtId="244" formatCode="* #,##0;* \-#,##0;* &quot;-&quot;;@"/>
    <numFmt numFmtId="245" formatCode="* #,##0.00;* \-#,##0.00;* &quot;-&quot;??;@"/>
    <numFmt numFmtId="246" formatCode="yy\.mm\.dd"/>
    <numFmt numFmtId="247"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248" formatCode="_ &quot;\&quot;* #,##0.00_ ;_ &quot;\&quot;* \-#,##0.00_ ;_ &quot;\&quot;* &quot;-&quot;??_ ;_ @_ "/>
    <numFmt numFmtId="249" formatCode="_ &quot;\&quot;* #,##0_ ;_ &quot;\&quot;* \-#,##0_ ;_ &quot;\&quot;* &quot;-&quot;_ ;_ @_ "/>
    <numFmt numFmtId="250" formatCode="#,##0.00_ "/>
  </numFmts>
  <fonts count="156">
    <font>
      <sz val="9"/>
      <name val="宋体"/>
      <charset val="134"/>
    </font>
    <font>
      <b/>
      <sz val="18"/>
      <name val="黑体"/>
      <charset val="134"/>
    </font>
    <font>
      <sz val="11"/>
      <name val="宋体"/>
      <charset val="134"/>
    </font>
    <font>
      <b/>
      <sz val="12"/>
      <name val="宋体"/>
      <charset val="134"/>
    </font>
    <font>
      <sz val="12"/>
      <name val="宋体"/>
      <charset val="134"/>
    </font>
    <font>
      <sz val="12"/>
      <name val="黑体"/>
      <charset val="134"/>
    </font>
    <font>
      <sz val="16"/>
      <color indexed="8"/>
      <name val="黑体"/>
      <charset val="134"/>
    </font>
    <font>
      <sz val="11"/>
      <color indexed="8"/>
      <name val="宋体"/>
      <charset val="134"/>
    </font>
    <font>
      <sz val="12"/>
      <color indexed="8"/>
      <name val="宋体"/>
      <charset val="134"/>
    </font>
    <font>
      <sz val="12"/>
      <color indexed="8"/>
      <name val="Times New Roman"/>
      <charset val="134"/>
    </font>
    <font>
      <b/>
      <sz val="18"/>
      <name val="宋体"/>
      <charset val="134"/>
    </font>
    <font>
      <sz val="10"/>
      <name val="宋体"/>
      <charset val="134"/>
    </font>
    <font>
      <b/>
      <sz val="10"/>
      <name val="宋体"/>
      <charset val="134"/>
    </font>
    <font>
      <sz val="11"/>
      <name val="宋体"/>
      <charset val="134"/>
      <scheme val="minor"/>
    </font>
    <font>
      <sz val="11"/>
      <name val="宋体"/>
      <charset val="0"/>
      <scheme val="minor"/>
    </font>
    <font>
      <sz val="11"/>
      <color indexed="8"/>
      <name val="宋体"/>
      <charset val="134"/>
      <scheme val="minor"/>
    </font>
    <font>
      <sz val="20"/>
      <name val="黑体"/>
      <charset val="134"/>
    </font>
    <font>
      <sz val="16"/>
      <name val="方正小标宋_GBK"/>
      <charset val="134"/>
    </font>
    <font>
      <sz val="16"/>
      <name val="Times New Roman"/>
      <charset val="134"/>
    </font>
    <font>
      <sz val="11"/>
      <name val="Times New Roman"/>
      <charset val="134"/>
    </font>
    <font>
      <sz val="12"/>
      <name val="Times New Roman"/>
      <charset val="134"/>
    </font>
    <font>
      <b/>
      <sz val="11"/>
      <name val="Times New Roman"/>
      <charset val="134"/>
    </font>
    <font>
      <sz val="9"/>
      <name val="Times New Roman"/>
      <charset val="134"/>
    </font>
    <font>
      <sz val="18"/>
      <name val="黑体"/>
      <charset val="134"/>
    </font>
    <font>
      <b/>
      <sz val="16"/>
      <name val="宋体"/>
      <charset val="134"/>
    </font>
    <font>
      <sz val="12"/>
      <color rgb="FF000000"/>
      <name val="宋体"/>
      <charset val="134"/>
    </font>
    <font>
      <sz val="16"/>
      <name val="仿宋_GB2312"/>
      <charset val="134"/>
    </font>
    <font>
      <b/>
      <sz val="11"/>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2"/>
      <color indexed="20"/>
      <name val="宋体"/>
      <charset val="134"/>
    </font>
    <font>
      <sz val="11"/>
      <color indexed="17"/>
      <name val="宋体"/>
      <charset val="134"/>
    </font>
    <font>
      <sz val="11"/>
      <color indexed="62"/>
      <name val="宋体"/>
      <charset val="134"/>
    </font>
    <font>
      <sz val="12"/>
      <color indexed="9"/>
      <name val="宋体"/>
      <charset val="134"/>
    </font>
    <font>
      <b/>
      <sz val="21"/>
      <name val="楷体_GB2312"/>
      <charset val="134"/>
    </font>
    <font>
      <b/>
      <sz val="11"/>
      <color indexed="63"/>
      <name val="宋体"/>
      <charset val="134"/>
    </font>
    <font>
      <sz val="11"/>
      <color indexed="20"/>
      <name val="宋体"/>
      <charset val="134"/>
    </font>
    <font>
      <b/>
      <i/>
      <sz val="16"/>
      <name val="Helv"/>
      <charset val="134"/>
    </font>
    <font>
      <b/>
      <sz val="11"/>
      <color indexed="52"/>
      <name val="宋体"/>
      <charset val="134"/>
    </font>
    <font>
      <sz val="10"/>
      <name val="Arial"/>
      <charset val="134"/>
    </font>
    <font>
      <sz val="11"/>
      <color indexed="42"/>
      <name val="宋体"/>
      <charset val="134"/>
    </font>
    <font>
      <sz val="8"/>
      <name val="Arial"/>
      <charset val="134"/>
    </font>
    <font>
      <sz val="12"/>
      <color indexed="16"/>
      <name val="宋体"/>
      <charset val="134"/>
    </font>
    <font>
      <sz val="12"/>
      <name val="????"/>
      <charset val="134"/>
    </font>
    <font>
      <sz val="11"/>
      <color indexed="9"/>
      <name val="宋体"/>
      <charset val="134"/>
    </font>
    <font>
      <sz val="12"/>
      <color indexed="62"/>
      <name val="宋体"/>
      <charset val="134"/>
    </font>
    <font>
      <b/>
      <sz val="10"/>
      <name val="MS Sans Serif"/>
      <charset val="134"/>
    </font>
    <font>
      <b/>
      <sz val="11"/>
      <color indexed="8"/>
      <name val="宋体"/>
      <charset val="134"/>
    </font>
    <font>
      <b/>
      <sz val="11"/>
      <color indexed="9"/>
      <name val="宋体"/>
      <charset val="134"/>
    </font>
    <font>
      <b/>
      <sz val="12"/>
      <color indexed="52"/>
      <name val="宋体"/>
      <charset val="134"/>
    </font>
    <font>
      <sz val="10"/>
      <color indexed="8"/>
      <name val="Arial"/>
      <charset val="134"/>
    </font>
    <font>
      <sz val="11"/>
      <color indexed="10"/>
      <name val="宋体"/>
      <charset val="134"/>
    </font>
    <font>
      <sz val="10"/>
      <name val="Helv"/>
      <charset val="134"/>
    </font>
    <font>
      <sz val="10.5"/>
      <color indexed="20"/>
      <name val="宋体"/>
      <charset val="134"/>
    </font>
    <font>
      <sz val="10"/>
      <name val="Times New Roman"/>
      <charset val="134"/>
    </font>
    <font>
      <sz val="7"/>
      <name val="Small Fonts"/>
      <charset val="134"/>
    </font>
    <font>
      <sz val="11"/>
      <color indexed="60"/>
      <name val="宋体"/>
      <charset val="134"/>
    </font>
    <font>
      <b/>
      <sz val="12"/>
      <name val="Arial"/>
      <charset val="134"/>
    </font>
    <font>
      <sz val="11"/>
      <color indexed="52"/>
      <name val="宋体"/>
      <charset val="134"/>
    </font>
    <font>
      <sz val="10"/>
      <name val="Geneva"/>
      <charset val="134"/>
    </font>
    <font>
      <u/>
      <sz val="10"/>
      <color indexed="36"/>
      <name val="Arial"/>
      <charset val="134"/>
    </font>
    <font>
      <b/>
      <sz val="11"/>
      <color indexed="56"/>
      <name val="宋体"/>
      <charset val="134"/>
    </font>
    <font>
      <i/>
      <sz val="11"/>
      <color indexed="23"/>
      <name val="宋体"/>
      <charset val="134"/>
    </font>
    <font>
      <sz val="12"/>
      <color indexed="20"/>
      <name val="楷体_GB2312"/>
      <charset val="134"/>
    </font>
    <font>
      <sz val="12"/>
      <color indexed="17"/>
      <name val="宋体"/>
      <charset val="134"/>
    </font>
    <font>
      <b/>
      <sz val="12"/>
      <color indexed="63"/>
      <name val="宋体"/>
      <charset val="134"/>
    </font>
    <font>
      <sz val="12"/>
      <name val="Arial"/>
      <charset val="134"/>
    </font>
    <font>
      <u/>
      <sz val="12"/>
      <color indexed="36"/>
      <name val="宋体"/>
      <charset val="134"/>
    </font>
    <font>
      <sz val="11"/>
      <color indexed="16"/>
      <name val="宋体"/>
      <charset val="134"/>
    </font>
    <font>
      <sz val="10"/>
      <color indexed="20"/>
      <name val="宋体"/>
      <charset val="134"/>
    </font>
    <font>
      <b/>
      <sz val="15"/>
      <color indexed="56"/>
      <name val="宋体"/>
      <charset val="134"/>
    </font>
    <font>
      <b/>
      <sz val="13"/>
      <color indexed="56"/>
      <name val="宋体"/>
      <charset val="134"/>
    </font>
    <font>
      <sz val="10"/>
      <color indexed="17"/>
      <name val="宋体"/>
      <charset val="134"/>
    </font>
    <font>
      <sz val="11"/>
      <color indexed="20"/>
      <name val="Tahoma"/>
      <charset val="134"/>
    </font>
    <font>
      <sz val="12"/>
      <color indexed="17"/>
      <name val="楷体_GB2312"/>
      <charset val="134"/>
    </font>
    <font>
      <sz val="11"/>
      <color indexed="8"/>
      <name val="Tahoma"/>
      <charset val="134"/>
    </font>
    <font>
      <b/>
      <sz val="18"/>
      <color indexed="56"/>
      <name val="宋体"/>
      <charset val="134"/>
    </font>
    <font>
      <b/>
      <sz val="11"/>
      <color indexed="42"/>
      <name val="宋体"/>
      <charset val="134"/>
    </font>
    <font>
      <b/>
      <sz val="20"/>
      <color indexed="8"/>
      <name val="黑体"/>
      <charset val="134"/>
    </font>
    <font>
      <u val="singleAccounting"/>
      <vertAlign val="subscript"/>
      <sz val="10"/>
      <name val="Times New Roman"/>
      <charset val="134"/>
    </font>
    <font>
      <i/>
      <sz val="9"/>
      <name val="Times New Roman"/>
      <charset val="134"/>
    </font>
    <font>
      <b/>
      <sz val="12"/>
      <name val="Helv"/>
      <charset val="134"/>
    </font>
    <font>
      <b/>
      <sz val="8"/>
      <color indexed="8"/>
      <name val="Helv"/>
      <charset val="134"/>
    </font>
    <font>
      <b/>
      <sz val="12"/>
      <name val="MS Sans Serif"/>
      <charset val="134"/>
    </font>
    <font>
      <b/>
      <sz val="10"/>
      <name val="Tms Rmn"/>
      <charset val="134"/>
    </font>
    <font>
      <sz val="11"/>
      <color indexed="8"/>
      <name val="Times New Roman"/>
      <charset val="134"/>
    </font>
    <font>
      <b/>
      <sz val="12"/>
      <color indexed="8"/>
      <name val="宋体"/>
      <charset val="134"/>
    </font>
    <font>
      <sz val="8"/>
      <name val="Times New Roman"/>
      <charset val="134"/>
    </font>
    <font>
      <sz val="10.5"/>
      <color indexed="17"/>
      <name val="宋体"/>
      <charset val="134"/>
    </font>
    <font>
      <sz val="12"/>
      <name val="Courier"/>
      <charset val="134"/>
    </font>
    <font>
      <sz val="11"/>
      <color indexed="17"/>
      <name val="Tahoma"/>
      <charset val="134"/>
    </font>
    <font>
      <u/>
      <sz val="12"/>
      <color indexed="12"/>
      <name val="宋体"/>
      <charset val="134"/>
    </font>
    <font>
      <sz val="11"/>
      <color indexed="8"/>
      <name val="Calibri"/>
      <charset val="134"/>
    </font>
    <font>
      <sz val="12"/>
      <color indexed="9"/>
      <name val="Helv"/>
      <charset val="134"/>
    </font>
    <font>
      <b/>
      <sz val="14"/>
      <name val="楷体"/>
      <charset val="134"/>
    </font>
    <font>
      <sz val="10"/>
      <color indexed="8"/>
      <name val="宋体"/>
      <charset val="134"/>
    </font>
    <font>
      <sz val="11"/>
      <color indexed="0"/>
      <name val="Calibri"/>
      <charset val="134"/>
    </font>
    <font>
      <sz val="10"/>
      <name val="Courier"/>
      <charset val="134"/>
    </font>
    <font>
      <sz val="12"/>
      <color indexed="14"/>
      <name val="宋体"/>
      <charset val="134"/>
    </font>
    <font>
      <sz val="7"/>
      <name val="Helv"/>
      <charset val="134"/>
    </font>
    <font>
      <sz val="9"/>
      <color indexed="8"/>
      <name val="宋体"/>
      <charset val="134"/>
    </font>
    <font>
      <b/>
      <sz val="10"/>
      <name val="Helv"/>
      <charset val="134"/>
    </font>
    <font>
      <b/>
      <sz val="13"/>
      <name val="Tms Rmn"/>
      <charset val="134"/>
    </font>
    <font>
      <b/>
      <sz val="10"/>
      <name val="Arial"/>
      <charset val="134"/>
    </font>
    <font>
      <b/>
      <sz val="8"/>
      <name val="Arial"/>
      <charset val="134"/>
    </font>
    <font>
      <sz val="10"/>
      <name val="MS Serif"/>
      <charset val="134"/>
    </font>
    <font>
      <sz val="10"/>
      <name val="MS Sans Serif"/>
      <charset val="134"/>
    </font>
    <font>
      <sz val="10"/>
      <color indexed="16"/>
      <name val="MS Serif"/>
      <charset val="134"/>
    </font>
    <font>
      <b/>
      <sz val="18"/>
      <name val="Arial"/>
      <charset val="134"/>
    </font>
    <font>
      <u/>
      <sz val="10"/>
      <color indexed="12"/>
      <name val="Arial"/>
      <charset val="134"/>
    </font>
    <font>
      <sz val="11"/>
      <name val="돋움"/>
      <charset val="134"/>
    </font>
    <font>
      <b/>
      <i/>
      <sz val="12"/>
      <name val="Times New Roman"/>
      <charset val="134"/>
    </font>
    <font>
      <sz val="12"/>
      <name val="Helv"/>
      <charset val="134"/>
    </font>
    <font>
      <sz val="10"/>
      <color indexed="20"/>
      <name val="Arial"/>
      <charset val="134"/>
    </font>
    <font>
      <sz val="18"/>
      <name val="Times New Roman"/>
      <charset val="134"/>
    </font>
    <font>
      <b/>
      <sz val="13"/>
      <name val="Times New Roman"/>
      <charset val="134"/>
    </font>
    <font>
      <i/>
      <sz val="12"/>
      <name val="Times New Roman"/>
      <charset val="134"/>
    </font>
    <font>
      <b/>
      <sz val="11"/>
      <name val="Helv"/>
      <charset val="134"/>
    </font>
    <font>
      <sz val="10"/>
      <color indexed="8"/>
      <name val="MS Sans Serif"/>
      <charset val="134"/>
    </font>
    <font>
      <b/>
      <sz val="11"/>
      <color indexed="16"/>
      <name val="Times New Roman"/>
      <charset val="134"/>
    </font>
    <font>
      <sz val="10"/>
      <name val="Tms Rmn"/>
      <charset val="134"/>
    </font>
    <font>
      <sz val="7"/>
      <color indexed="10"/>
      <name val="Helv"/>
      <charset val="134"/>
    </font>
    <font>
      <sz val="8"/>
      <color indexed="16"/>
      <name val="Century Schoolbook"/>
      <charset val="134"/>
    </font>
    <font>
      <b/>
      <sz val="10"/>
      <color indexed="8"/>
      <name val="黑体"/>
      <charset val="134"/>
    </font>
    <font>
      <b/>
      <i/>
      <sz val="10"/>
      <name val="Times New Roman"/>
      <charset val="134"/>
    </font>
    <font>
      <sz val="12"/>
      <name val="MS Sans Serif"/>
      <charset val="134"/>
    </font>
    <font>
      <b/>
      <sz val="9"/>
      <name val="Times New Roman"/>
      <charset val="134"/>
    </font>
    <font>
      <sz val="11"/>
      <color indexed="12"/>
      <name val="Times New Roman"/>
      <charset val="134"/>
    </font>
    <font>
      <sz val="12"/>
      <color indexed="60"/>
      <name val="宋体"/>
      <charset val="134"/>
    </font>
    <font>
      <sz val="10"/>
      <name val="楷体"/>
      <charset val="134"/>
    </font>
    <font>
      <u/>
      <sz val="10"/>
      <color indexed="14"/>
      <name val="MS Sans Serif"/>
      <charset val="134"/>
    </font>
    <font>
      <u/>
      <sz val="10"/>
      <color indexed="12"/>
      <name val="MS Sans Serif"/>
      <charset val="134"/>
    </font>
    <font>
      <b/>
      <sz val="9"/>
      <name val="Arial"/>
      <charset val="134"/>
    </font>
    <font>
      <sz val="10"/>
      <color indexed="17"/>
      <name val="Arial"/>
      <charset val="134"/>
    </font>
    <font>
      <sz val="12"/>
      <name val="Times New Roman"/>
      <charset val="0"/>
    </font>
    <font>
      <b/>
      <sz val="12"/>
      <color indexed="9"/>
      <name val="宋体"/>
      <charset val="134"/>
    </font>
    <font>
      <sz val="12"/>
      <color indexed="10"/>
      <name val="宋体"/>
      <charset val="134"/>
    </font>
    <font>
      <sz val="12"/>
      <color indexed="52"/>
      <name val="宋体"/>
      <charset val="134"/>
    </font>
    <font>
      <sz val="12"/>
      <name val="官帕眉"/>
      <charset val="134"/>
    </font>
    <font>
      <i/>
      <sz val="12"/>
      <color indexed="23"/>
      <name val="宋体"/>
      <charset val="134"/>
    </font>
  </fonts>
  <fills count="6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mediumGray">
        <fgColor indexed="9"/>
      </patternFill>
    </fill>
    <fill>
      <patternFill patternType="solid">
        <fgColor rgb="FF66FF99"/>
        <bgColor indexed="64"/>
      </patternFill>
    </fill>
    <fill>
      <patternFill patternType="solid">
        <fgColor theme="0"/>
        <bgColor indexed="64"/>
      </patternFill>
    </fill>
    <fill>
      <patternFill patternType="solid">
        <fgColor rgb="FFC0C0C0"/>
        <bgColor indexed="64"/>
      </patternFill>
    </fill>
    <fill>
      <patternFill patternType="solid">
        <fgColor rgb="FFFFFF99"/>
        <bgColor indexed="64"/>
      </patternFill>
    </fill>
    <fill>
      <patternFill patternType="solid">
        <fgColor theme="0" tint="-0.25"/>
        <bgColor indexed="64"/>
      </patternFill>
    </fill>
    <fill>
      <patternFill patternType="solid">
        <fgColor rgb="FF99CCFF"/>
        <bgColor indexed="64"/>
      </patternFill>
    </fill>
    <fill>
      <patternFill patternType="solid">
        <fgColor rgb="FF9999FF"/>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
      <patternFill patternType="solid">
        <fgColor indexed="45"/>
        <bgColor indexed="64"/>
      </patternFill>
    </fill>
    <fill>
      <patternFill patternType="solid">
        <fgColor indexed="22"/>
        <bgColor indexed="22"/>
      </patternFill>
    </fill>
    <fill>
      <patternFill patternType="solid">
        <fgColor indexed="11"/>
        <bgColor indexed="64"/>
      </patternFill>
    </fill>
    <fill>
      <patternFill patternType="solid">
        <fgColor indexed="45"/>
        <bgColor indexed="45"/>
      </patternFill>
    </fill>
    <fill>
      <patternFill patternType="solid">
        <fgColor indexed="51"/>
        <bgColor indexed="64"/>
      </patternFill>
    </fill>
    <fill>
      <patternFill patternType="solid">
        <fgColor indexed="36"/>
        <bgColor indexed="64"/>
      </patternFill>
    </fill>
    <fill>
      <patternFill patternType="solid">
        <fgColor indexed="20"/>
        <bgColor indexed="64"/>
      </patternFill>
    </fill>
    <fill>
      <patternFill patternType="solid">
        <fgColor indexed="52"/>
        <bgColor indexed="64"/>
      </patternFill>
    </fill>
    <fill>
      <patternFill patternType="solid">
        <fgColor indexed="30"/>
        <bgColor indexed="30"/>
      </patternFill>
    </fill>
    <fill>
      <patternFill patternType="solid">
        <fgColor indexed="54"/>
        <bgColor indexed="64"/>
      </patternFill>
    </fill>
    <fill>
      <patternFill patternType="solid">
        <fgColor indexed="27"/>
        <bgColor indexed="27"/>
      </patternFill>
    </fill>
    <fill>
      <patternFill patternType="solid">
        <fgColor indexed="54"/>
        <bgColor indexed="54"/>
      </patternFill>
    </fill>
    <fill>
      <patternFill patternType="solid">
        <fgColor indexed="13"/>
        <bgColor indexed="64"/>
      </patternFill>
    </fill>
    <fill>
      <patternFill patternType="solid">
        <fgColor indexed="30"/>
        <bgColor indexed="64"/>
      </patternFill>
    </fill>
    <fill>
      <patternFill patternType="solid">
        <fgColor indexed="42"/>
        <bgColor indexed="42"/>
      </patternFill>
    </fill>
    <fill>
      <patternFill patternType="solid">
        <fgColor indexed="62"/>
        <bgColor indexed="64"/>
      </patternFill>
    </fill>
    <fill>
      <patternFill patternType="solid">
        <fgColor indexed="29"/>
        <bgColor indexed="29"/>
      </patternFill>
    </fill>
    <fill>
      <patternFill patternType="solid">
        <fgColor indexed="15"/>
        <bgColor indexed="64"/>
      </patternFill>
    </fill>
    <fill>
      <patternFill patternType="solid">
        <fgColor indexed="49"/>
        <bgColor indexed="49"/>
      </patternFill>
    </fill>
    <fill>
      <patternFill patternType="solid">
        <fgColor indexed="47"/>
        <bgColor indexed="47"/>
      </patternFill>
    </fill>
    <fill>
      <patternFill patternType="solid">
        <fgColor indexed="55"/>
        <bgColor indexed="55"/>
      </patternFill>
    </fill>
    <fill>
      <patternFill patternType="solid">
        <fgColor indexed="41"/>
        <bgColor indexed="64"/>
      </patternFill>
    </fill>
    <fill>
      <patternFill patternType="solid">
        <fgColor indexed="26"/>
        <bgColor indexed="26"/>
      </patternFill>
    </fill>
    <fill>
      <patternFill patternType="solid">
        <fgColor indexed="44"/>
        <bgColor indexed="44"/>
      </patternFill>
    </fill>
    <fill>
      <patternFill patternType="gray0625"/>
    </fill>
    <fill>
      <patternFill patternType="solid">
        <fgColor indexed="52"/>
        <bgColor indexed="52"/>
      </patternFill>
    </fill>
    <fill>
      <patternFill patternType="solid">
        <fgColor indexed="25"/>
        <bgColor indexed="25"/>
      </patternFill>
    </fill>
    <fill>
      <patternFill patternType="solid">
        <fgColor indexed="51"/>
        <bgColor indexed="51"/>
      </patternFill>
    </fill>
    <fill>
      <patternFill patternType="solid">
        <fgColor indexed="53"/>
        <bgColor indexed="53"/>
      </patternFill>
    </fill>
    <fill>
      <patternFill patternType="solid">
        <fgColor indexed="31"/>
        <bgColor indexed="31"/>
      </patternFill>
    </fill>
    <fill>
      <patternFill patternType="solid">
        <fgColor indexed="12"/>
        <bgColor indexed="64"/>
      </patternFill>
    </fill>
    <fill>
      <patternFill patternType="solid">
        <fgColor indexed="43"/>
        <bgColor indexed="43"/>
      </patternFill>
    </fill>
    <fill>
      <patternFill patternType="mediumGray">
        <fgColor indexed="22"/>
      </patternFill>
    </fill>
    <fill>
      <patternFill patternType="lightUp">
        <fgColor indexed="9"/>
        <bgColor indexed="22"/>
      </patternFill>
    </fill>
    <fill>
      <patternFill patternType="solid">
        <fgColor indexed="19"/>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53"/>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auto="1"/>
      </top>
      <bottom style="thin">
        <color auto="1"/>
      </bottom>
      <diagonal/>
    </border>
    <border>
      <left style="thin">
        <color rgb="FF000000"/>
      </left>
      <right/>
      <top style="thin">
        <color rgb="FF000000"/>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style="thin">
        <color indexed="62"/>
      </top>
      <bottom style="double">
        <color indexed="62"/>
      </bottom>
      <diagonal/>
    </border>
    <border>
      <left/>
      <right/>
      <top style="thin">
        <color auto="1"/>
      </top>
      <bottom/>
      <diagonal/>
    </border>
    <border>
      <left/>
      <right/>
      <top/>
      <bottom style="thick">
        <color indexed="62"/>
      </bottom>
      <diagonal/>
    </border>
    <border>
      <left/>
      <right/>
      <top/>
      <bottom style="thick">
        <color indexed="44"/>
      </bottom>
      <diagonal/>
    </border>
    <border>
      <left/>
      <right/>
      <top/>
      <bottom style="thick">
        <color indexed="49"/>
      </bottom>
      <diagonal/>
    </border>
    <border>
      <left/>
      <right/>
      <top/>
      <bottom style="medium">
        <color indexed="30"/>
      </bottom>
      <diagonal/>
    </border>
    <border>
      <left/>
      <right/>
      <top style="thin">
        <color auto="1"/>
      </top>
      <bottom style="double">
        <color auto="1"/>
      </bottom>
      <diagonal/>
    </border>
    <border>
      <left/>
      <right/>
      <top/>
      <bottom style="thick">
        <color indexed="22"/>
      </bottom>
      <diagonal/>
    </border>
    <border>
      <left style="thin">
        <color auto="1"/>
      </left>
      <right style="thin">
        <color auto="1"/>
      </right>
      <top/>
      <bottom/>
      <diagonal/>
    </border>
    <border>
      <left/>
      <right/>
      <top/>
      <bottom style="medium">
        <color auto="1"/>
      </bottom>
      <diagonal/>
    </border>
    <border>
      <left/>
      <right/>
      <top style="medium">
        <color auto="1"/>
      </top>
      <bottom style="medium">
        <color auto="1"/>
      </bottom>
      <diagonal/>
    </border>
    <border>
      <left style="thin">
        <color indexed="8"/>
      </left>
      <right style="thin">
        <color indexed="8"/>
      </right>
      <top style="thin">
        <color indexed="8"/>
      </top>
      <bottom style="thin">
        <color indexed="8"/>
      </bottom>
      <diagonal/>
    </border>
    <border>
      <left/>
      <right/>
      <top/>
      <bottom style="thin">
        <color auto="1"/>
      </bottom>
      <diagonal/>
    </border>
    <border>
      <left/>
      <right style="thin">
        <color auto="1"/>
      </right>
      <top/>
      <bottom/>
      <diagonal/>
    </border>
    <border>
      <left style="hair">
        <color auto="1"/>
      </left>
      <right style="hair">
        <color auto="1"/>
      </right>
      <top style="hair">
        <color auto="1"/>
      </top>
      <bottom style="hair">
        <color auto="1"/>
      </bottom>
      <diagonal/>
    </border>
    <border>
      <left/>
      <right style="thin">
        <color auto="1"/>
      </right>
      <top/>
      <bottom style="thin">
        <color auto="1"/>
      </bottom>
      <diagonal/>
    </border>
  </borders>
  <cellStyleXfs count="656">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37"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12" borderId="13"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0" borderId="14" applyNumberFormat="0" applyFill="0" applyAlignment="0" applyProtection="0">
      <alignment vertical="center"/>
    </xf>
    <xf numFmtId="0" fontId="35" fillId="0" borderId="15" applyNumberFormat="0" applyFill="0" applyAlignment="0" applyProtection="0">
      <alignment vertical="center"/>
    </xf>
    <xf numFmtId="0" fontId="35" fillId="0" borderId="0" applyNumberFormat="0" applyFill="0" applyBorder="0" applyAlignment="0" applyProtection="0">
      <alignment vertical="center"/>
    </xf>
    <xf numFmtId="0" fontId="36" fillId="13" borderId="16" applyNumberFormat="0" applyAlignment="0" applyProtection="0">
      <alignment vertical="center"/>
    </xf>
    <xf numFmtId="0" fontId="37" fillId="14" borderId="17" applyNumberFormat="0" applyAlignment="0" applyProtection="0">
      <alignment vertical="center"/>
    </xf>
    <xf numFmtId="0" fontId="38" fillId="14" borderId="16" applyNumberFormat="0" applyAlignment="0" applyProtection="0">
      <alignment vertical="center"/>
    </xf>
    <xf numFmtId="0" fontId="39" fillId="15" borderId="18" applyNumberFormat="0" applyAlignment="0" applyProtection="0">
      <alignment vertical="center"/>
    </xf>
    <xf numFmtId="0" fontId="40" fillId="0" borderId="19" applyNumberFormat="0" applyFill="0" applyAlignment="0" applyProtection="0">
      <alignment vertical="center"/>
    </xf>
    <xf numFmtId="0" fontId="41" fillId="0" borderId="20" applyNumberFormat="0" applyFill="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43" fillId="3"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17" borderId="0" applyNumberFormat="0" applyBorder="0" applyAlignment="0" applyProtection="0">
      <alignment vertical="center"/>
    </xf>
    <xf numFmtId="0" fontId="45" fillId="17" borderId="0" applyNumberFormat="0" applyBorder="0" applyAlignment="0" applyProtection="0">
      <alignment vertical="center"/>
    </xf>
    <xf numFmtId="0" fontId="44" fillId="17" borderId="0" applyNumberFormat="0" applyBorder="0" applyAlignment="0" applyProtection="0">
      <alignment vertical="center"/>
    </xf>
    <xf numFmtId="0" fontId="44" fillId="22"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4" fillId="16"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4" borderId="0" applyNumberFormat="0" applyBorder="0" applyAlignment="0" applyProtection="0">
      <alignment vertical="center"/>
    </xf>
    <xf numFmtId="0" fontId="44" fillId="24" borderId="0" applyNumberFormat="0" applyBorder="0" applyAlignment="0" applyProtection="0">
      <alignment vertical="center"/>
    </xf>
    <xf numFmtId="0" fontId="44" fillId="18" borderId="0" applyNumberFormat="0" applyBorder="0" applyAlignment="0" applyProtection="0">
      <alignment vertical="center"/>
    </xf>
    <xf numFmtId="0" fontId="45" fillId="25" borderId="0" applyNumberFormat="0" applyBorder="0" applyAlignment="0" applyProtection="0">
      <alignment vertical="center"/>
    </xf>
    <xf numFmtId="0" fontId="45" fillId="20" borderId="0" applyNumberFormat="0" applyBorder="0" applyAlignment="0" applyProtection="0">
      <alignment vertical="center"/>
    </xf>
    <xf numFmtId="0" fontId="44" fillId="20" borderId="0" applyNumberFormat="0" applyBorder="0" applyAlignment="0" applyProtection="0">
      <alignment vertical="center"/>
    </xf>
    <xf numFmtId="0" fontId="44" fillId="26" borderId="0" applyNumberFormat="0" applyBorder="0" applyAlignment="0" applyProtection="0">
      <alignment vertical="center"/>
    </xf>
    <xf numFmtId="0" fontId="45" fillId="13" borderId="0" applyNumberFormat="0" applyBorder="0" applyAlignment="0" applyProtection="0">
      <alignment vertical="center"/>
    </xf>
    <xf numFmtId="0" fontId="45" fillId="13" borderId="0" applyNumberFormat="0" applyBorder="0" applyAlignment="0" applyProtection="0">
      <alignment vertical="center"/>
    </xf>
    <xf numFmtId="0" fontId="44" fillId="13" borderId="0" applyNumberFormat="0" applyBorder="0" applyAlignment="0" applyProtection="0">
      <alignment vertical="center"/>
    </xf>
    <xf numFmtId="0" fontId="46" fillId="27" borderId="0" applyNumberFormat="0" applyBorder="0" applyAlignment="0" applyProtection="0">
      <alignment vertical="center"/>
    </xf>
    <xf numFmtId="176" fontId="0" fillId="0" borderId="0" applyFont="0" applyFill="0" applyBorder="0" applyAlignment="0" applyProtection="0">
      <alignment vertical="center"/>
    </xf>
    <xf numFmtId="0" fontId="7" fillId="17" borderId="0" applyNumberFormat="0" applyBorder="0" applyAlignment="0" applyProtection="0">
      <alignment vertical="center"/>
    </xf>
    <xf numFmtId="0" fontId="4" fillId="2" borderId="17" applyNumberFormat="0" applyAlignment="0" applyProtection="0">
      <alignment vertical="center"/>
    </xf>
    <xf numFmtId="0" fontId="4" fillId="0" borderId="21" applyNumberFormat="0" applyFill="0" applyAlignment="0" applyProtection="0">
      <alignment vertical="center"/>
    </xf>
    <xf numFmtId="0" fontId="7" fillId="13" borderId="0" applyNumberFormat="0" applyBorder="0" applyAlignment="0" applyProtection="0">
      <alignment vertical="center"/>
    </xf>
    <xf numFmtId="0" fontId="47" fillId="16" borderId="0" applyProtection="0">
      <alignment vertical="center"/>
    </xf>
    <xf numFmtId="0" fontId="48" fillId="13" borderId="16" applyNumberFormat="0" applyAlignment="0" applyProtection="0">
      <alignment vertical="center"/>
    </xf>
    <xf numFmtId="0" fontId="49" fillId="18" borderId="0" applyProtection="0">
      <alignment vertical="center"/>
    </xf>
    <xf numFmtId="0" fontId="50" fillId="0" borderId="0">
      <alignment horizontal="centerContinuous" vertical="center"/>
    </xf>
    <xf numFmtId="0" fontId="4" fillId="27" borderId="0" applyNumberFormat="0" applyBorder="0" applyAlignment="0" applyProtection="0">
      <alignment vertical="center"/>
    </xf>
    <xf numFmtId="0" fontId="4" fillId="2" borderId="16" applyNumberFormat="0" applyAlignment="0" applyProtection="0">
      <alignment vertical="center"/>
    </xf>
    <xf numFmtId="0" fontId="51" fillId="14" borderId="17" applyNumberFormat="0" applyAlignment="0" applyProtection="0">
      <alignment vertical="center"/>
    </xf>
    <xf numFmtId="0" fontId="7" fillId="2" borderId="0" applyNumberFormat="0" applyBorder="0" applyAlignment="0" applyProtection="0">
      <alignment vertical="center"/>
    </xf>
    <xf numFmtId="0" fontId="4" fillId="13" borderId="16" applyNumberFormat="0" applyAlignment="0" applyProtection="0">
      <alignment vertical="center"/>
    </xf>
    <xf numFmtId="0" fontId="7" fillId="27" borderId="0" applyNumberFormat="0" applyBorder="0" applyAlignment="0" applyProtection="0">
      <alignment vertical="center"/>
    </xf>
    <xf numFmtId="0" fontId="52" fillId="27" borderId="0">
      <alignment vertical="center"/>
    </xf>
    <xf numFmtId="0" fontId="53" fillId="0" borderId="0">
      <alignment vertical="center"/>
    </xf>
    <xf numFmtId="0" fontId="47" fillId="16" borderId="0" applyNumberFormat="0" applyBorder="0" applyAlignment="0" applyProtection="0">
      <alignment vertical="center"/>
    </xf>
    <xf numFmtId="0" fontId="8" fillId="28" borderId="0" applyNumberFormat="0" applyBorder="0" applyAlignment="0" applyProtection="0">
      <alignment vertical="center"/>
    </xf>
    <xf numFmtId="0" fontId="7" fillId="19" borderId="0" applyNumberFormat="0" applyBorder="0" applyAlignment="0" applyProtection="0">
      <alignment vertical="center"/>
    </xf>
    <xf numFmtId="0" fontId="8" fillId="2" borderId="0" applyNumberFormat="0" applyBorder="0" applyAlignment="0" applyProtection="0">
      <alignment vertical="center"/>
    </xf>
    <xf numFmtId="0" fontId="4" fillId="0" borderId="0" applyProtection="0">
      <alignment vertical="center"/>
    </xf>
    <xf numFmtId="0" fontId="7" fillId="29" borderId="0" applyNumberFormat="0" applyBorder="0" applyAlignment="0" applyProtection="0">
      <alignment vertical="center"/>
    </xf>
    <xf numFmtId="0" fontId="54" fillId="2" borderId="16" applyNumberFormat="0" applyAlignment="0" applyProtection="0">
      <alignment vertical="center"/>
    </xf>
    <xf numFmtId="0" fontId="52" fillId="24" borderId="0" applyNumberFormat="0" applyBorder="0" applyAlignment="0" applyProtection="0">
      <alignment vertical="center"/>
    </xf>
    <xf numFmtId="0" fontId="8" fillId="24" borderId="0" applyNumberFormat="0" applyBorder="0" applyAlignment="0" applyProtection="0">
      <alignment vertical="center"/>
    </xf>
    <xf numFmtId="177" fontId="0" fillId="0" borderId="0" applyFont="0" applyFill="0" applyBorder="0" applyAlignment="0" applyProtection="0">
      <alignment vertical="center"/>
    </xf>
    <xf numFmtId="0" fontId="7" fillId="24" borderId="0" applyNumberFormat="0" applyBorder="0" applyAlignment="0" applyProtection="0">
      <alignment vertical="center"/>
    </xf>
    <xf numFmtId="0" fontId="55" fillId="0" borderId="0">
      <alignment vertical="center"/>
    </xf>
    <xf numFmtId="0" fontId="7" fillId="14" borderId="0" applyNumberFormat="0" applyBorder="0" applyAlignment="0" applyProtection="0">
      <alignment vertical="center"/>
    </xf>
    <xf numFmtId="0" fontId="4" fillId="16" borderId="0" applyNumberFormat="0" applyBorder="0" applyAlignment="0" applyProtection="0">
      <alignment vertical="center"/>
    </xf>
    <xf numFmtId="0" fontId="56" fillId="22" borderId="0" applyNumberFormat="0" applyBorder="0" applyAlignment="0" applyProtection="0">
      <alignment vertical="center"/>
    </xf>
    <xf numFmtId="0" fontId="57" fillId="14" borderId="1" applyNumberFormat="0" applyBorder="0" applyAlignment="0" applyProtection="0">
      <alignment vertical="center"/>
    </xf>
    <xf numFmtId="0" fontId="7" fillId="12" borderId="0" applyNumberFormat="0" applyBorder="0" applyAlignment="0" applyProtection="0">
      <alignment vertical="center"/>
    </xf>
    <xf numFmtId="0" fontId="58" fillId="12" borderId="0" applyProtection="0">
      <alignment vertical="center"/>
    </xf>
    <xf numFmtId="0" fontId="59" fillId="0" borderId="0">
      <alignment vertical="center"/>
    </xf>
    <xf numFmtId="0" fontId="60" fillId="22" borderId="0" applyNumberFormat="0" applyBorder="0" applyAlignment="0" applyProtection="0">
      <alignment vertical="center"/>
    </xf>
    <xf numFmtId="0" fontId="8" fillId="2" borderId="0" applyProtection="0">
      <alignment vertical="center"/>
    </xf>
    <xf numFmtId="0" fontId="46" fillId="24" borderId="0" applyProtection="0">
      <alignment vertical="center"/>
    </xf>
    <xf numFmtId="0" fontId="7" fillId="3" borderId="0" applyNumberFormat="0" applyBorder="0" applyAlignment="0" applyProtection="0">
      <alignment vertical="center"/>
    </xf>
    <xf numFmtId="0" fontId="56" fillId="21" borderId="0" applyNumberFormat="0" applyBorder="0" applyAlignment="0" applyProtection="0">
      <alignment vertical="center"/>
    </xf>
    <xf numFmtId="0" fontId="61" fillId="13" borderId="16" applyNumberFormat="0" applyAlignment="0" applyProtection="0">
      <alignment vertical="center"/>
    </xf>
    <xf numFmtId="0" fontId="7" fillId="16" borderId="0" applyNumberFormat="0" applyBorder="0" applyAlignment="0" applyProtection="0">
      <alignment vertical="center"/>
    </xf>
    <xf numFmtId="178" fontId="62" fillId="0" borderId="22" applyAlignment="0" applyProtection="0">
      <alignment vertical="center"/>
    </xf>
    <xf numFmtId="0" fontId="7" fillId="13" borderId="0">
      <alignment vertical="center"/>
    </xf>
    <xf numFmtId="0" fontId="20" fillId="0" borderId="0">
      <alignment vertical="center"/>
    </xf>
    <xf numFmtId="0" fontId="60" fillId="20" borderId="0" applyNumberFormat="0" applyBorder="0" applyAlignment="0" applyProtection="0">
      <alignment vertical="center"/>
    </xf>
    <xf numFmtId="0" fontId="63" fillId="0" borderId="20" applyNumberFormat="0" applyFill="0" applyAlignment="0" applyProtection="0">
      <alignment vertical="center"/>
    </xf>
    <xf numFmtId="0" fontId="60" fillId="21" borderId="0" applyNumberFormat="0" applyBorder="0" applyAlignment="0" applyProtection="0">
      <alignment vertical="center"/>
    </xf>
    <xf numFmtId="0" fontId="56" fillId="3" borderId="0" applyNumberFormat="0" applyBorder="0" applyAlignment="0" applyProtection="0">
      <alignment vertical="center"/>
    </xf>
    <xf numFmtId="0" fontId="51" fillId="2" borderId="17" applyNumberFormat="0" applyAlignment="0" applyProtection="0">
      <alignment vertical="center"/>
    </xf>
    <xf numFmtId="0" fontId="7" fillId="20" borderId="0" applyNumberFormat="0" applyBorder="0" applyAlignment="0" applyProtection="0">
      <alignment vertical="center"/>
    </xf>
    <xf numFmtId="0" fontId="56" fillId="26" borderId="0" applyNumberFormat="0" applyBorder="0" applyAlignment="0" applyProtection="0">
      <alignment vertical="center"/>
    </xf>
    <xf numFmtId="0" fontId="64" fillId="15" borderId="18" applyNumberFormat="0" applyAlignment="0" applyProtection="0">
      <alignment vertical="center"/>
    </xf>
    <xf numFmtId="0" fontId="2" fillId="0" borderId="1">
      <alignment horizontal="distributed" vertical="center" wrapText="1"/>
    </xf>
    <xf numFmtId="0" fontId="4" fillId="25" borderId="0" applyNumberFormat="0" applyBorder="0" applyAlignment="0" applyProtection="0">
      <alignment vertical="center"/>
    </xf>
    <xf numFmtId="0" fontId="65" fillId="2" borderId="16" applyNumberFormat="0" applyAlignment="0" applyProtection="0">
      <alignment vertical="center"/>
    </xf>
    <xf numFmtId="0" fontId="7" fillId="25" borderId="0" applyNumberFormat="0" applyBorder="0" applyAlignment="0" applyProtection="0">
      <alignment vertical="center"/>
    </xf>
    <xf numFmtId="0" fontId="4" fillId="24" borderId="0" applyNumberFormat="0" applyBorder="0" applyAlignment="0" applyProtection="0">
      <alignment vertical="center"/>
    </xf>
    <xf numFmtId="179" fontId="2" fillId="0" borderId="1">
      <alignment vertical="center"/>
      <protection locked="0"/>
    </xf>
    <xf numFmtId="0" fontId="52" fillId="27" borderId="0" applyNumberFormat="0" applyBorder="0" applyAlignment="0" applyProtection="0">
      <alignment vertical="center"/>
    </xf>
    <xf numFmtId="0" fontId="63" fillId="0" borderId="21" applyNumberFormat="0" applyFill="0" applyAlignment="0" applyProtection="0">
      <alignment vertical="center"/>
    </xf>
    <xf numFmtId="0" fontId="47" fillId="25" borderId="0" applyNumberFormat="0" applyBorder="0" applyAlignment="0" applyProtection="0">
      <alignment vertical="center"/>
    </xf>
    <xf numFmtId="0" fontId="60" fillId="17" borderId="0" applyNumberFormat="0" applyBorder="0" applyAlignment="0" applyProtection="0">
      <alignment vertical="center"/>
    </xf>
    <xf numFmtId="0" fontId="54" fillId="14" borderId="16" applyNumberFormat="0" applyAlignment="0" applyProtection="0">
      <alignment vertical="center"/>
    </xf>
    <xf numFmtId="0" fontId="4" fillId="0" borderId="23" applyNumberFormat="0" applyFill="0" applyAlignment="0" applyProtection="0">
      <alignment vertical="center"/>
    </xf>
    <xf numFmtId="0" fontId="63" fillId="0" borderId="21" applyNumberFormat="0" applyAlignment="0" applyProtection="0">
      <alignment vertical="center"/>
    </xf>
    <xf numFmtId="0" fontId="8" fillId="13" borderId="0" applyProtection="0">
      <alignment vertical="center"/>
    </xf>
    <xf numFmtId="0" fontId="66" fillId="0" borderId="0">
      <alignment vertical="top"/>
    </xf>
    <xf numFmtId="180" fontId="4" fillId="0" borderId="0">
      <alignment vertical="center"/>
    </xf>
    <xf numFmtId="0" fontId="52" fillId="27" borderId="0" applyProtection="0">
      <alignment vertical="center"/>
    </xf>
    <xf numFmtId="0" fontId="4" fillId="2" borderId="0" applyNumberFormat="0" applyBorder="0" applyAlignment="0" applyProtection="0">
      <alignment vertical="center"/>
    </xf>
    <xf numFmtId="0" fontId="55" fillId="0" borderId="0">
      <alignment vertical="center"/>
      <protection locked="0"/>
    </xf>
    <xf numFmtId="0" fontId="67" fillId="0" borderId="0" applyNumberFormat="0" applyFill="0" applyBorder="0" applyAlignment="0" applyProtection="0">
      <alignment vertical="center"/>
    </xf>
    <xf numFmtId="0" fontId="58" fillId="30" borderId="0" applyNumberFormat="0" applyBorder="0" applyAlignment="0" applyProtection="0">
      <alignment vertical="center"/>
    </xf>
    <xf numFmtId="0" fontId="56" fillId="2" borderId="0" applyNumberFormat="0" applyBorder="0" applyAlignment="0" applyProtection="0">
      <alignment vertical="center"/>
    </xf>
    <xf numFmtId="0" fontId="68" fillId="0" borderId="0">
      <alignment vertical="center"/>
    </xf>
    <xf numFmtId="0" fontId="57" fillId="2" borderId="0" applyNumberFormat="0" applyBorder="0" applyAlignment="0" applyProtection="0">
      <alignment vertical="center"/>
    </xf>
    <xf numFmtId="0" fontId="69" fillId="24" borderId="0" applyNumberFormat="0" applyBorder="0" applyAlignment="0" applyProtection="0">
      <alignment vertical="center"/>
    </xf>
    <xf numFmtId="181" fontId="70" fillId="0" borderId="0" applyProtection="0">
      <alignment vertical="center"/>
    </xf>
    <xf numFmtId="0" fontId="7" fillId="31" borderId="0" applyNumberFormat="0" applyBorder="0" applyAlignment="0" applyProtection="0">
      <alignment vertical="center"/>
    </xf>
    <xf numFmtId="0" fontId="57" fillId="2" borderId="1">
      <alignment vertical="center"/>
    </xf>
    <xf numFmtId="37" fontId="71" fillId="0" borderId="0">
      <alignment vertical="center"/>
    </xf>
    <xf numFmtId="0" fontId="34" fillId="0" borderId="24" applyNumberFormat="0" applyFill="0" applyAlignment="0" applyProtection="0">
      <alignment vertical="center"/>
    </xf>
    <xf numFmtId="49" fontId="0" fillId="0" borderId="0" applyFont="0" applyFill="0" applyBorder="0" applyAlignment="0" applyProtection="0">
      <alignment vertical="center"/>
    </xf>
    <xf numFmtId="0" fontId="55" fillId="0" borderId="0" applyProtection="0">
      <alignment vertical="center"/>
    </xf>
    <xf numFmtId="0" fontId="7" fillId="0" borderId="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60" fillId="32" borderId="0" applyNumberFormat="0" applyBorder="0" applyAlignment="0" applyProtection="0">
      <alignment vertical="center"/>
    </xf>
    <xf numFmtId="0" fontId="7" fillId="24" borderId="0" applyProtection="0">
      <alignment vertical="center"/>
    </xf>
    <xf numFmtId="1" fontId="2" fillId="0" borderId="1">
      <alignment vertical="center"/>
      <protection locked="0"/>
    </xf>
    <xf numFmtId="0" fontId="8" fillId="14" borderId="0" applyNumberFormat="0" applyBorder="0" applyAlignment="0" applyProtection="0">
      <alignment vertical="center"/>
    </xf>
    <xf numFmtId="0" fontId="60" fillId="26" borderId="0" applyNumberFormat="0" applyBorder="0" applyAlignment="0" applyProtection="0">
      <alignment vertical="center"/>
    </xf>
    <xf numFmtId="0" fontId="8" fillId="25" borderId="0" applyNumberFormat="0" applyBorder="0" applyAlignment="0" applyProtection="0">
      <alignment vertical="center"/>
    </xf>
    <xf numFmtId="9" fontId="0" fillId="0" borderId="0" applyFont="0" applyBorder="0" applyAlignment="0" applyProtection="0">
      <alignment vertical="center"/>
    </xf>
    <xf numFmtId="0" fontId="8" fillId="13" borderId="0" applyNumberFormat="0" applyBorder="0" applyAlignment="0" applyProtection="0">
      <alignment vertical="center"/>
    </xf>
    <xf numFmtId="0" fontId="72" fillId="3" borderId="0" applyNumberFormat="0" applyBorder="0" applyAlignment="0" applyProtection="0">
      <alignment vertical="center"/>
    </xf>
    <xf numFmtId="0" fontId="52" fillId="24" borderId="0" applyProtection="0">
      <alignment vertical="center"/>
    </xf>
    <xf numFmtId="0" fontId="73" fillId="0" borderId="11">
      <alignment horizontal="left" vertical="center"/>
    </xf>
    <xf numFmtId="0" fontId="0" fillId="0" borderId="0" applyProtection="0">
      <alignment vertical="center"/>
    </xf>
    <xf numFmtId="0" fontId="49" fillId="30" borderId="0" applyNumberFormat="0" applyBorder="0" applyAlignment="0" applyProtection="0">
      <alignment vertical="center"/>
    </xf>
    <xf numFmtId="0" fontId="55" fillId="0" borderId="0" applyNumberFormat="0" applyFill="0" applyBorder="0" applyAlignment="0" applyProtection="0">
      <alignment vertical="center"/>
    </xf>
    <xf numFmtId="0" fontId="60" fillId="33" borderId="0">
      <alignment vertical="center"/>
    </xf>
    <xf numFmtId="0" fontId="4" fillId="19" borderId="0" applyNumberFormat="0" applyBorder="0" applyAlignment="0" applyProtection="0">
      <alignment vertical="center"/>
    </xf>
    <xf numFmtId="0" fontId="60" fillId="18" borderId="0" applyNumberFormat="0" applyBorder="0" applyAlignment="0" applyProtection="0">
      <alignment vertical="center"/>
    </xf>
    <xf numFmtId="0" fontId="74" fillId="0" borderId="19" applyNumberFormat="0" applyFill="0" applyAlignment="0" applyProtection="0">
      <alignment vertical="center"/>
    </xf>
    <xf numFmtId="0" fontId="4" fillId="13" borderId="0" applyNumberFormat="0" applyBorder="0" applyAlignment="0" applyProtection="0">
      <alignment vertical="center"/>
    </xf>
    <xf numFmtId="0" fontId="49" fillId="2" borderId="0" applyProtection="0">
      <alignment vertical="center"/>
    </xf>
    <xf numFmtId="0" fontId="60" fillId="34" borderId="0" applyNumberFormat="0" applyBorder="0" applyAlignment="0" applyProtection="0">
      <alignment vertical="center"/>
    </xf>
    <xf numFmtId="0" fontId="49" fillId="35" borderId="0" applyNumberFormat="0" applyBorder="0" applyAlignment="0" applyProtection="0">
      <alignment vertical="center"/>
    </xf>
    <xf numFmtId="0" fontId="4" fillId="17" borderId="0" applyNumberFormat="0" applyBorder="0" applyAlignment="0" applyProtection="0">
      <alignment vertical="center"/>
    </xf>
    <xf numFmtId="0" fontId="68" fillId="0" borderId="0" applyProtection="0">
      <alignment vertical="center"/>
    </xf>
    <xf numFmtId="0" fontId="56" fillId="18" borderId="0" applyNumberFormat="0" applyBorder="0" applyAlignment="0" applyProtection="0">
      <alignment vertical="center"/>
    </xf>
    <xf numFmtId="182" fontId="53" fillId="0" borderId="0">
      <alignment vertical="center"/>
    </xf>
    <xf numFmtId="0" fontId="60" fillId="24" borderId="0" applyNumberFormat="0" applyBorder="0" applyAlignment="0" applyProtection="0">
      <alignment vertical="center"/>
    </xf>
    <xf numFmtId="0" fontId="46" fillId="27" borderId="0">
      <alignment vertical="center"/>
    </xf>
    <xf numFmtId="183" fontId="0" fillId="0" borderId="0" applyFont="0" applyFill="0" applyBorder="0" applyAlignment="0" applyProtection="0">
      <alignment vertical="center"/>
    </xf>
    <xf numFmtId="0" fontId="0" fillId="0" borderId="0" applyFont="0" applyFill="0" applyBorder="0" applyAlignment="0" applyProtection="0">
      <alignment vertical="center"/>
    </xf>
    <xf numFmtId="0" fontId="56" fillId="13" borderId="0" applyNumberFormat="0" applyBorder="0" applyAlignment="0" applyProtection="0">
      <alignment vertical="center"/>
    </xf>
    <xf numFmtId="184" fontId="55" fillId="0" borderId="0">
      <alignment vertical="center"/>
    </xf>
    <xf numFmtId="0" fontId="4" fillId="18" borderId="0" applyNumberFormat="0" applyBorder="0" applyAlignment="0" applyProtection="0">
      <alignment vertical="center"/>
    </xf>
    <xf numFmtId="0" fontId="58" fillId="27" borderId="0" applyNumberFormat="0" applyBorder="0" applyAlignment="0" applyProtection="0">
      <alignment vertical="center"/>
    </xf>
    <xf numFmtId="40" fontId="0" fillId="0" borderId="0" applyFont="0" applyFill="0" applyBorder="0" applyAlignment="0" applyProtection="0">
      <alignment vertical="center"/>
    </xf>
    <xf numFmtId="38" fontId="0" fillId="0" borderId="0" applyFont="0" applyFill="0" applyBorder="0" applyAlignment="0" applyProtection="0">
      <alignment vertical="center"/>
    </xf>
    <xf numFmtId="0" fontId="4" fillId="0" borderId="0">
      <alignment vertical="center"/>
      <protection locked="0"/>
    </xf>
    <xf numFmtId="0" fontId="56" fillId="36" borderId="0" applyNumberFormat="0" applyBorder="0" applyAlignment="0" applyProtection="0">
      <alignment vertical="center"/>
    </xf>
    <xf numFmtId="0" fontId="33" fillId="0" borderId="25" applyNumberFormat="0" applyFill="0" applyAlignment="0" applyProtection="0">
      <alignment vertical="center"/>
    </xf>
    <xf numFmtId="49" fontId="70" fillId="0" borderId="0" applyProtection="0">
      <alignment horizontal="left" vertical="center"/>
    </xf>
    <xf numFmtId="0" fontId="75" fillId="0" borderId="0">
      <alignment vertical="center"/>
    </xf>
    <xf numFmtId="0" fontId="76" fillId="0" borderId="0" applyNumberFormat="0" applyFill="0" applyBorder="0" applyAlignment="0" applyProtection="0">
      <alignment vertical="top"/>
      <protection locked="0"/>
    </xf>
    <xf numFmtId="0" fontId="49" fillId="15" borderId="0" applyProtection="0">
      <alignment vertical="center"/>
    </xf>
    <xf numFmtId="0" fontId="77" fillId="0" borderId="26" applyNumberFormat="0" applyFill="0" applyAlignment="0" applyProtection="0">
      <alignment vertical="center"/>
    </xf>
    <xf numFmtId="0" fontId="20" fillId="0" borderId="0" applyProtection="0">
      <alignment vertical="center"/>
    </xf>
    <xf numFmtId="0" fontId="49" fillId="37" borderId="0" applyNumberFormat="0" applyBorder="0" applyAlignment="0" applyProtection="0">
      <alignment vertical="center"/>
    </xf>
    <xf numFmtId="0" fontId="4" fillId="0" borderId="0" applyNumberFormat="0" applyFill="0" applyBorder="0" applyAlignment="0" applyProtection="0">
      <alignment vertical="center"/>
    </xf>
    <xf numFmtId="0" fontId="78" fillId="0" borderId="0" applyProtection="0">
      <alignment vertical="center"/>
    </xf>
    <xf numFmtId="0" fontId="49" fillId="38" borderId="0" applyNumberFormat="0" applyBorder="0" applyAlignment="0" applyProtection="0">
      <alignment vertical="center"/>
    </xf>
    <xf numFmtId="0" fontId="79" fillId="27" borderId="0" applyNumberFormat="0" applyBorder="0" applyAlignment="0" applyProtection="0">
      <alignment vertical="center"/>
    </xf>
    <xf numFmtId="0" fontId="80" fillId="16" borderId="0" applyNumberFormat="0" applyBorder="0" applyAlignment="0" applyProtection="0">
      <alignment vertical="center"/>
    </xf>
    <xf numFmtId="0" fontId="81" fillId="2" borderId="17" applyNumberFormat="0" applyAlignment="0" applyProtection="0">
      <alignment vertical="center"/>
    </xf>
    <xf numFmtId="0" fontId="4" fillId="31" borderId="0" applyNumberFormat="0" applyBorder="0" applyAlignment="0" applyProtection="0">
      <alignment vertical="center"/>
    </xf>
    <xf numFmtId="185" fontId="4" fillId="0" borderId="0">
      <alignment vertical="center"/>
    </xf>
    <xf numFmtId="0" fontId="57" fillId="39" borderId="1">
      <alignment vertical="center"/>
    </xf>
    <xf numFmtId="0" fontId="80" fillId="16" borderId="0" applyProtection="0">
      <alignment vertical="center"/>
    </xf>
    <xf numFmtId="0" fontId="52" fillId="24" borderId="0">
      <alignment vertical="center"/>
    </xf>
    <xf numFmtId="0" fontId="4" fillId="20" borderId="0" applyNumberFormat="0" applyBorder="0" applyAlignment="0" applyProtection="0">
      <alignment vertical="center"/>
    </xf>
    <xf numFmtId="0" fontId="82" fillId="0" borderId="27" applyProtection="0">
      <alignment vertical="center"/>
    </xf>
    <xf numFmtId="186" fontId="4" fillId="0" borderId="0">
      <alignment vertical="center"/>
    </xf>
    <xf numFmtId="0" fontId="66" fillId="0" borderId="0">
      <alignment vertical="center"/>
    </xf>
    <xf numFmtId="181" fontId="4" fillId="0" borderId="0">
      <alignment vertical="center"/>
    </xf>
    <xf numFmtId="0" fontId="60" fillId="23" borderId="0" applyNumberFormat="0" applyBorder="0" applyAlignment="0" applyProtection="0">
      <alignment vertical="center"/>
    </xf>
    <xf numFmtId="0" fontId="8" fillId="20" borderId="0" applyNumberFormat="0" applyBorder="0" applyAlignment="0" applyProtection="0">
      <alignment vertical="center"/>
    </xf>
    <xf numFmtId="0" fontId="78" fillId="0" borderId="0" applyNumberFormat="0" applyFill="0" applyBorder="0" applyAlignment="0" applyProtection="0">
      <alignment vertical="center"/>
    </xf>
    <xf numFmtId="0" fontId="7" fillId="13" borderId="0" applyProtection="0">
      <alignment vertical="center"/>
    </xf>
    <xf numFmtId="0" fontId="49" fillId="40" borderId="0" applyProtection="0">
      <alignment vertical="center"/>
    </xf>
    <xf numFmtId="0" fontId="4" fillId="12" borderId="0" applyNumberFormat="0" applyBorder="0" applyAlignment="0" applyProtection="0">
      <alignment vertical="center"/>
    </xf>
    <xf numFmtId="0" fontId="7" fillId="29" borderId="0" applyProtection="0">
      <alignment vertical="center"/>
    </xf>
    <xf numFmtId="187" fontId="0" fillId="0" borderId="0" applyFont="0" applyFill="0" applyBorder="0" applyAlignment="0" applyProtection="0">
      <alignment vertical="center"/>
    </xf>
    <xf numFmtId="0" fontId="73" fillId="19" borderId="0" applyNumberFormat="0" applyBorder="0" applyAlignment="0" applyProtection="0">
      <alignment vertical="center"/>
    </xf>
    <xf numFmtId="0" fontId="83" fillId="0" borderId="0" applyNumberFormat="0" applyBorder="0" applyAlignment="0" applyProtection="0">
      <alignment vertical="top"/>
      <protection locked="0"/>
    </xf>
    <xf numFmtId="188" fontId="70" fillId="0" borderId="0" applyFill="0" applyBorder="0" applyProtection="0">
      <alignment horizontal="right" vertical="center"/>
    </xf>
    <xf numFmtId="0" fontId="60" fillId="16" borderId="0" applyNumberFormat="0" applyBorder="0" applyAlignment="0" applyProtection="0">
      <alignment vertical="center"/>
    </xf>
    <xf numFmtId="0" fontId="47" fillId="25" borderId="0" applyProtection="0">
      <alignment vertical="center"/>
    </xf>
    <xf numFmtId="0" fontId="2" fillId="0" borderId="1" applyProtection="0">
      <alignment horizontal="distributed" vertical="center" wrapText="1"/>
    </xf>
    <xf numFmtId="0" fontId="49" fillId="17" borderId="0">
      <alignment vertical="center"/>
    </xf>
    <xf numFmtId="0" fontId="64" fillId="15" borderId="18" applyProtection="0">
      <alignment vertical="center"/>
    </xf>
    <xf numFmtId="0" fontId="49" fillId="25" borderId="0" applyNumberFormat="0" applyBorder="0" applyAlignment="0" applyProtection="0">
      <alignment vertical="center"/>
    </xf>
    <xf numFmtId="0" fontId="84" fillId="27" borderId="0" applyNumberFormat="0" applyBorder="0" applyAlignment="0" applyProtection="0">
      <alignment vertical="center"/>
    </xf>
    <xf numFmtId="0" fontId="73" fillId="13" borderId="0" applyNumberFormat="0" applyBorder="0" applyAlignment="0" applyProtection="0">
      <alignment vertical="center"/>
    </xf>
    <xf numFmtId="0" fontId="2" fillId="0" borderId="0">
      <alignment vertical="center"/>
    </xf>
    <xf numFmtId="0" fontId="85" fillId="24" borderId="0" applyNumberFormat="0" applyBorder="0" applyAlignment="0" applyProtection="0">
      <alignment vertical="center"/>
    </xf>
    <xf numFmtId="189" fontId="4" fillId="0" borderId="0" applyProtection="0">
      <alignment vertical="center"/>
    </xf>
    <xf numFmtId="0" fontId="56" fillId="17" borderId="0" applyNumberFormat="0" applyBorder="0" applyAlignment="0" applyProtection="0">
      <alignment vertical="center"/>
    </xf>
    <xf numFmtId="0" fontId="86" fillId="0" borderId="23" applyProtection="0">
      <alignment vertical="center"/>
    </xf>
    <xf numFmtId="0" fontId="4" fillId="0" borderId="0">
      <alignment vertical="top"/>
    </xf>
    <xf numFmtId="0" fontId="87" fillId="0" borderId="28" applyProtection="0">
      <alignment vertical="center"/>
    </xf>
    <xf numFmtId="0" fontId="7" fillId="31" borderId="0" applyProtection="0">
      <alignment vertical="center"/>
    </xf>
    <xf numFmtId="0" fontId="87" fillId="0" borderId="28" applyNumberFormat="0" applyFill="0" applyAlignment="0" applyProtection="0">
      <alignment vertical="center"/>
    </xf>
    <xf numFmtId="0" fontId="60" fillId="18" borderId="0" applyProtection="0">
      <alignment vertical="center"/>
    </xf>
    <xf numFmtId="0" fontId="52" fillId="22" borderId="0" applyProtection="0">
      <alignment vertical="center"/>
    </xf>
    <xf numFmtId="0" fontId="73" fillId="20" borderId="0" applyNumberFormat="0" applyBorder="0" applyAlignment="0" applyProtection="0">
      <alignment vertical="center"/>
    </xf>
    <xf numFmtId="0" fontId="49" fillId="18" borderId="0" applyNumberFormat="0" applyBorder="0" applyAlignment="0" applyProtection="0">
      <alignment vertical="center"/>
    </xf>
    <xf numFmtId="0" fontId="80" fillId="41" borderId="0" applyNumberFormat="0" applyBorder="0" applyAlignment="0" applyProtection="0">
      <alignment vertical="center"/>
    </xf>
    <xf numFmtId="190" fontId="55" fillId="0" borderId="0">
      <alignment vertical="center"/>
      <protection locked="0"/>
    </xf>
    <xf numFmtId="191" fontId="55" fillId="0" borderId="0" applyFill="0" applyBorder="0" applyAlignment="0">
      <alignment vertical="center"/>
    </xf>
    <xf numFmtId="0" fontId="60" fillId="42" borderId="0" applyNumberFormat="0" applyBorder="0" applyAlignment="0" applyProtection="0">
      <alignment vertical="center"/>
    </xf>
    <xf numFmtId="0" fontId="8" fillId="13" borderId="0">
      <alignment vertical="center"/>
    </xf>
    <xf numFmtId="192" fontId="55" fillId="0" borderId="0" applyFill="0" applyBorder="0" applyAlignment="0">
      <alignment vertical="center"/>
    </xf>
    <xf numFmtId="0" fontId="35" fillId="0" borderId="14" applyNumberFormat="0" applyFill="0" applyAlignment="0" applyProtection="0">
      <alignment vertical="center"/>
    </xf>
    <xf numFmtId="0" fontId="60" fillId="34" borderId="0" applyProtection="0">
      <alignment vertical="center"/>
    </xf>
    <xf numFmtId="0" fontId="7" fillId="25" borderId="0" applyProtection="0">
      <alignment vertical="center"/>
    </xf>
    <xf numFmtId="0" fontId="88" fillId="25" borderId="0" applyNumberFormat="0" applyBorder="0" applyAlignment="0" applyProtection="0">
      <alignment vertical="center"/>
    </xf>
    <xf numFmtId="41" fontId="0" fillId="0" borderId="0" applyFont="0" applyFill="0" applyBorder="0" applyAlignment="0" applyProtection="0">
      <alignment vertical="center"/>
    </xf>
    <xf numFmtId="0" fontId="49" fillId="43" borderId="0" applyNumberFormat="0" applyBorder="0" applyAlignment="0" applyProtection="0">
      <alignment vertical="center"/>
    </xf>
    <xf numFmtId="0" fontId="11" fillId="0" borderId="28" applyNumberFormat="0" applyFill="0" applyAlignment="0" applyProtection="0">
      <alignment vertical="center"/>
    </xf>
    <xf numFmtId="0" fontId="86" fillId="0" borderId="23" applyNumberFormat="0" applyFill="0" applyAlignment="0" applyProtection="0">
      <alignment vertical="center"/>
    </xf>
    <xf numFmtId="0" fontId="49" fillId="31" borderId="0" applyProtection="0">
      <alignment vertical="center"/>
    </xf>
    <xf numFmtId="0" fontId="0" fillId="0" borderId="0" applyNumberFormat="0" applyFont="0" applyFill="0" applyBorder="0" applyProtection="0">
      <alignment horizontal="center" vertical="center" wrapText="1"/>
    </xf>
    <xf numFmtId="193" fontId="24" fillId="0" borderId="0">
      <alignment vertical="center"/>
    </xf>
    <xf numFmtId="0" fontId="72" fillId="3" borderId="0" applyProtection="0">
      <alignment vertical="center"/>
    </xf>
    <xf numFmtId="0" fontId="8" fillId="12" borderId="0">
      <alignment vertical="center"/>
    </xf>
    <xf numFmtId="0" fontId="53" fillId="0" borderId="0" applyProtection="0">
      <alignment vertical="center"/>
    </xf>
    <xf numFmtId="9" fontId="4" fillId="0" borderId="0" applyProtection="0">
      <alignment vertical="center"/>
    </xf>
    <xf numFmtId="0" fontId="60" fillId="29" borderId="0" applyNumberFormat="0" applyBorder="0" applyAlignment="0" applyProtection="0">
      <alignment vertical="center"/>
    </xf>
    <xf numFmtId="0" fontId="60" fillId="13" borderId="0" applyNumberFormat="0" applyBorder="0" applyAlignment="0" applyProtection="0">
      <alignment vertical="center"/>
    </xf>
    <xf numFmtId="194" fontId="4" fillId="44" borderId="0">
      <alignment vertical="center"/>
    </xf>
    <xf numFmtId="0" fontId="49" fillId="45" borderId="0" applyNumberFormat="0" applyBorder="0" applyAlignment="0" applyProtection="0">
      <alignment vertical="center"/>
    </xf>
    <xf numFmtId="0" fontId="8" fillId="31" borderId="0" applyNumberFormat="0" applyBorder="0" applyAlignment="0" applyProtection="0">
      <alignment vertical="center"/>
    </xf>
    <xf numFmtId="0" fontId="46" fillId="27" borderId="0" applyProtection="0">
      <alignment vertical="center"/>
    </xf>
    <xf numFmtId="0" fontId="49" fillId="17" borderId="0" applyProtection="0">
      <alignment vertical="center"/>
    </xf>
    <xf numFmtId="0" fontId="8" fillId="2" borderId="0">
      <alignment vertical="center"/>
    </xf>
    <xf numFmtId="0" fontId="79" fillId="27" borderId="0" applyProtection="0">
      <alignment vertical="center"/>
    </xf>
    <xf numFmtId="0" fontId="49" fillId="28" borderId="0" applyNumberFormat="0" applyBorder="0" applyAlignment="0" applyProtection="0">
      <alignment vertical="center"/>
    </xf>
    <xf numFmtId="0" fontId="89" fillId="27" borderId="0" applyNumberFormat="0" applyBorder="0" applyAlignment="0" applyProtection="0">
      <alignment vertical="center"/>
    </xf>
    <xf numFmtId="0" fontId="90" fillId="16" borderId="0" applyNumberFormat="0" applyBorder="0" applyAlignment="0" applyProtection="0">
      <alignment vertical="center"/>
    </xf>
    <xf numFmtId="44" fontId="0" fillId="0" borderId="0" applyFont="0" applyFill="0" applyBorder="0" applyAlignment="0" applyProtection="0">
      <alignment vertical="center"/>
    </xf>
    <xf numFmtId="0" fontId="4" fillId="0" borderId="0"/>
    <xf numFmtId="0" fontId="8" fillId="46" borderId="0" applyNumberFormat="0" applyBorder="0" applyAlignment="0" applyProtection="0">
      <alignment vertical="center"/>
    </xf>
    <xf numFmtId="0" fontId="91" fillId="0" borderId="0">
      <alignment vertical="center"/>
    </xf>
    <xf numFmtId="0" fontId="4" fillId="14" borderId="0" applyNumberFormat="0" applyBorder="0" applyAlignment="0" applyProtection="0">
      <alignment vertical="center"/>
    </xf>
    <xf numFmtId="0" fontId="49" fillId="47" borderId="0" applyNumberFormat="0" applyBorder="0" applyAlignment="0" applyProtection="0">
      <alignment vertical="center"/>
    </xf>
    <xf numFmtId="0" fontId="80" fillId="25" borderId="0" applyNumberFormat="0" applyBorder="0" applyAlignment="0" applyProtection="0">
      <alignment vertical="center"/>
    </xf>
    <xf numFmtId="0" fontId="92" fillId="0" borderId="0" applyNumberFormat="0" applyFill="0" applyBorder="0" applyAlignment="0" applyProtection="0">
      <alignment vertical="center"/>
    </xf>
    <xf numFmtId="0" fontId="85" fillId="27" borderId="0" applyNumberFormat="0" applyBorder="0" applyAlignment="0" applyProtection="0">
      <alignment vertical="center"/>
    </xf>
    <xf numFmtId="0" fontId="60" fillId="29" borderId="0" applyProtection="0">
      <alignment vertical="center"/>
    </xf>
    <xf numFmtId="0" fontId="7" fillId="29" borderId="0">
      <alignment vertical="center"/>
    </xf>
    <xf numFmtId="0" fontId="8" fillId="20" borderId="0" applyProtection="0">
      <alignment vertical="center"/>
    </xf>
    <xf numFmtId="0" fontId="69" fillId="24" borderId="0" applyProtection="0">
      <alignment vertical="center"/>
    </xf>
    <xf numFmtId="25" fontId="0" fillId="0" borderId="0" applyFont="0" applyFill="0" applyBorder="0" applyAlignment="0" applyProtection="0">
      <alignment vertical="center"/>
    </xf>
    <xf numFmtId="0" fontId="49" fillId="2" borderId="0">
      <alignment vertical="center"/>
    </xf>
    <xf numFmtId="0" fontId="93" fillId="15" borderId="18" applyNumberFormat="0" applyAlignment="0" applyProtection="0">
      <alignment vertical="center"/>
    </xf>
    <xf numFmtId="0" fontId="79" fillId="27" borderId="0">
      <alignment vertical="center"/>
    </xf>
    <xf numFmtId="49" fontId="94" fillId="14" borderId="0">
      <alignment horizontal="center" vertical="center"/>
    </xf>
    <xf numFmtId="0" fontId="55" fillId="0" borderId="1" applyNumberFormat="0">
      <alignment vertical="center"/>
    </xf>
    <xf numFmtId="0" fontId="60" fillId="40" borderId="0" applyNumberFormat="0" applyBorder="0" applyAlignment="0" applyProtection="0">
      <alignment vertical="center"/>
    </xf>
    <xf numFmtId="0" fontId="60" fillId="40" borderId="0" applyProtection="0">
      <alignment vertical="center"/>
    </xf>
    <xf numFmtId="0" fontId="49" fillId="36" borderId="0" applyProtection="0">
      <alignment vertical="center"/>
    </xf>
    <xf numFmtId="0" fontId="80" fillId="25" borderId="0" applyProtection="0">
      <alignment vertical="center"/>
    </xf>
    <xf numFmtId="0" fontId="7" fillId="20" borderId="0">
      <alignment vertical="center"/>
    </xf>
    <xf numFmtId="0" fontId="7" fillId="20" borderId="0" applyProtection="0">
      <alignment vertical="center"/>
    </xf>
    <xf numFmtId="0" fontId="7" fillId="25" borderId="0">
      <alignment vertical="center"/>
    </xf>
    <xf numFmtId="0" fontId="73" fillId="29" borderId="0" applyNumberFormat="0" applyBorder="0" applyAlignment="0" applyProtection="0">
      <alignment vertical="center"/>
    </xf>
    <xf numFmtId="195" fontId="70" fillId="0" borderId="0" applyFill="0" applyBorder="0" applyProtection="0">
      <alignment horizontal="right" vertical="center"/>
    </xf>
    <xf numFmtId="0" fontId="69" fillId="27" borderId="0">
      <alignment vertical="center"/>
    </xf>
    <xf numFmtId="196" fontId="70" fillId="0" borderId="0" applyFill="0" applyBorder="0" applyProtection="0">
      <alignment horizontal="right" vertical="center"/>
    </xf>
    <xf numFmtId="197" fontId="95" fillId="0" borderId="0" applyFill="0" applyBorder="0" applyProtection="0">
      <alignment horizontal="center" vertical="center"/>
    </xf>
    <xf numFmtId="198" fontId="95" fillId="0" borderId="0" applyFill="0" applyBorder="0" applyProtection="0">
      <alignment horizontal="center" vertical="center"/>
    </xf>
    <xf numFmtId="199" fontId="96" fillId="0" borderId="0" applyFill="0" applyBorder="0" applyProtection="0">
      <alignment horizontal="right" vertical="center"/>
    </xf>
    <xf numFmtId="2" fontId="82" fillId="0" borderId="0" applyProtection="0">
      <alignment vertical="center"/>
    </xf>
    <xf numFmtId="200" fontId="70" fillId="0" borderId="0" applyFill="0" applyBorder="0" applyProtection="0">
      <alignment horizontal="right" vertical="center"/>
    </xf>
    <xf numFmtId="201" fontId="70" fillId="0" borderId="0" applyFill="0" applyBorder="0" applyProtection="0">
      <alignment horizontal="right" vertical="center"/>
    </xf>
    <xf numFmtId="202" fontId="70" fillId="0" borderId="0" applyFill="0" applyBorder="0" applyProtection="0">
      <alignment horizontal="right" vertical="center"/>
    </xf>
    <xf numFmtId="203" fontId="0" fillId="0" borderId="0" applyFont="0" applyFill="0" applyBorder="0" applyAlignment="0" applyProtection="0">
      <alignment vertical="center"/>
    </xf>
    <xf numFmtId="0" fontId="8" fillId="37" borderId="0" applyNumberFormat="0" applyBorder="0" applyAlignment="0" applyProtection="0">
      <alignment vertical="center"/>
    </xf>
    <xf numFmtId="204" fontId="0" fillId="0" borderId="0" applyFont="0" applyFill="0" applyBorder="0" applyAlignment="0" applyProtection="0">
      <alignment vertical="center"/>
    </xf>
    <xf numFmtId="10" fontId="4" fillId="0" borderId="0" applyProtection="0">
      <alignment vertical="center"/>
    </xf>
    <xf numFmtId="10" fontId="0" fillId="0" borderId="0" applyFont="0" applyFill="0" applyBorder="0" applyAlignment="0" applyProtection="0">
      <alignment vertical="center"/>
    </xf>
    <xf numFmtId="0" fontId="0" fillId="0" borderId="0" applyNumberFormat="0" applyFont="0" applyFill="0" applyBorder="0" applyAlignment="0">
      <alignment horizontal="center" vertical="center"/>
    </xf>
    <xf numFmtId="0" fontId="8" fillId="19" borderId="0" applyNumberFormat="0" applyBorder="0" applyAlignment="0" applyProtection="0">
      <alignment vertical="center"/>
    </xf>
    <xf numFmtId="0" fontId="4" fillId="0" borderId="0" applyFill="0" applyBorder="0" applyAlignment="0">
      <alignment vertical="center"/>
    </xf>
    <xf numFmtId="0" fontId="60" fillId="33" borderId="0" applyProtection="0">
      <alignment vertical="center"/>
    </xf>
    <xf numFmtId="0" fontId="4" fillId="29" borderId="0" applyNumberFormat="0" applyBorder="0" applyAlignment="0" applyProtection="0">
      <alignment vertical="center"/>
    </xf>
    <xf numFmtId="0" fontId="49" fillId="27" borderId="0" applyProtection="0">
      <alignment vertical="center"/>
    </xf>
    <xf numFmtId="0" fontId="7" fillId="17" borderId="0" applyProtection="0">
      <alignment vertical="center"/>
    </xf>
    <xf numFmtId="0" fontId="4" fillId="3" borderId="0" applyNumberFormat="0" applyBorder="0" applyAlignment="0" applyProtection="0">
      <alignment vertical="center"/>
    </xf>
    <xf numFmtId="0" fontId="7" fillId="16" borderId="0">
      <alignment vertical="center"/>
    </xf>
    <xf numFmtId="0" fontId="7" fillId="16" borderId="0" applyProtection="0">
      <alignment vertical="center"/>
    </xf>
    <xf numFmtId="0" fontId="7" fillId="24" borderId="0">
      <alignment vertical="center"/>
    </xf>
    <xf numFmtId="0" fontId="47" fillId="16" borderId="0">
      <alignment vertical="center"/>
    </xf>
    <xf numFmtId="0" fontId="90" fillId="16" borderId="0" applyProtection="0">
      <alignment vertical="center"/>
    </xf>
    <xf numFmtId="0" fontId="8" fillId="48" borderId="0" applyNumberFormat="0" applyBorder="0" applyAlignment="0" applyProtection="0">
      <alignment vertical="center"/>
    </xf>
    <xf numFmtId="0" fontId="7" fillId="0" borderId="0" applyProtection="0">
      <alignment vertical="center"/>
    </xf>
    <xf numFmtId="0" fontId="58" fillId="49" borderId="0" applyNumberFormat="0" applyBorder="0" applyAlignment="0" applyProtection="0">
      <alignment vertical="center"/>
    </xf>
    <xf numFmtId="0" fontId="77" fillId="0" borderId="0" applyNumberFormat="0" applyFill="0" applyBorder="0" applyAlignment="0" applyProtection="0">
      <alignment vertical="center"/>
    </xf>
    <xf numFmtId="0" fontId="49" fillId="36" borderId="0" applyNumberFormat="0" applyBorder="0" applyAlignment="0" applyProtection="0">
      <alignment vertical="center"/>
    </xf>
    <xf numFmtId="0" fontId="4" fillId="41" borderId="0" applyNumberFormat="0" applyBorder="0" applyAlignment="0" applyProtection="0">
      <alignment vertical="center"/>
    </xf>
    <xf numFmtId="0" fontId="8" fillId="12" borderId="0" applyProtection="0">
      <alignment vertical="center"/>
    </xf>
    <xf numFmtId="0" fontId="8" fillId="49" borderId="0" applyNumberFormat="0" applyBorder="0" applyAlignment="0" applyProtection="0">
      <alignment vertical="center"/>
    </xf>
    <xf numFmtId="0" fontId="97" fillId="0" borderId="0">
      <alignment horizontal="left" vertical="center"/>
    </xf>
    <xf numFmtId="40" fontId="98" fillId="0" borderId="0" applyBorder="0">
      <alignment horizontal="right" vertical="center"/>
    </xf>
    <xf numFmtId="0" fontId="8" fillId="50" borderId="0" applyNumberFormat="0" applyBorder="0" applyAlignment="0" applyProtection="0">
      <alignment vertical="center"/>
    </xf>
    <xf numFmtId="0" fontId="49" fillId="29" borderId="0" applyNumberFormat="0" applyBorder="0" applyAlignment="0" applyProtection="0">
      <alignment vertical="center"/>
    </xf>
    <xf numFmtId="0" fontId="49" fillId="32" borderId="0" applyNumberFormat="0" applyBorder="0" applyAlignment="0" applyProtection="0">
      <alignment vertical="center"/>
    </xf>
    <xf numFmtId="0" fontId="99" fillId="0" borderId="1">
      <alignment horizontal="center" vertical="center"/>
    </xf>
    <xf numFmtId="0" fontId="100" fillId="51" borderId="29">
      <alignment vertical="center"/>
      <protection locked="0"/>
    </xf>
    <xf numFmtId="0" fontId="49" fillId="52" borderId="0" applyNumberFormat="0" applyBorder="0" applyAlignment="0" applyProtection="0">
      <alignment vertical="center"/>
    </xf>
    <xf numFmtId="0" fontId="46" fillId="24" borderId="0">
      <alignment vertical="center"/>
    </xf>
    <xf numFmtId="40" fontId="101" fillId="14" borderId="0">
      <alignment horizontal="right" vertical="center"/>
    </xf>
    <xf numFmtId="0" fontId="73" fillId="14" borderId="0" applyNumberFormat="0" applyBorder="0" applyAlignment="0" applyProtection="0">
      <alignment vertical="center"/>
    </xf>
    <xf numFmtId="0" fontId="49" fillId="53" borderId="0" applyNumberFormat="0" applyBorder="0" applyAlignment="0" applyProtection="0">
      <alignment vertical="center"/>
    </xf>
    <xf numFmtId="0" fontId="49" fillId="34" borderId="0" applyNumberFormat="0" applyBorder="0" applyAlignment="0" applyProtection="0">
      <alignment vertical="center"/>
    </xf>
    <xf numFmtId="0" fontId="46" fillId="24" borderId="0" applyNumberFormat="0" applyBorder="0" applyAlignment="0" applyProtection="0">
      <alignment vertical="center"/>
    </xf>
    <xf numFmtId="0" fontId="73" fillId="27" borderId="0" applyNumberFormat="0" applyBorder="0" applyAlignment="0" applyProtection="0">
      <alignment vertical="center"/>
    </xf>
    <xf numFmtId="0" fontId="82" fillId="0" borderId="0" applyProtection="0">
      <alignment vertical="center"/>
    </xf>
    <xf numFmtId="0" fontId="7" fillId="31" borderId="0">
      <alignment vertical="center"/>
    </xf>
    <xf numFmtId="0" fontId="72" fillId="17" borderId="0" applyNumberFormat="0" applyBorder="0" applyAlignment="0" applyProtection="0">
      <alignment vertical="center"/>
    </xf>
    <xf numFmtId="0" fontId="49" fillId="17" borderId="0" applyNumberFormat="0" applyBorder="0" applyAlignment="0" applyProtection="0">
      <alignment vertical="center"/>
    </xf>
    <xf numFmtId="205" fontId="0" fillId="0" borderId="0" applyFont="0" applyFill="0" applyBorder="0" applyAlignment="0" applyProtection="0">
      <alignment vertical="center"/>
    </xf>
    <xf numFmtId="0" fontId="73" fillId="24" borderId="0" applyNumberFormat="0" applyBorder="0" applyAlignment="0" applyProtection="0">
      <alignment vertical="center"/>
    </xf>
    <xf numFmtId="206" fontId="4" fillId="0" borderId="0">
      <alignment vertical="center"/>
    </xf>
    <xf numFmtId="0" fontId="102" fillId="0" borderId="21" applyNumberFormat="0" applyFill="0" applyAlignment="0" applyProtection="0">
      <alignment vertical="center"/>
    </xf>
    <xf numFmtId="189" fontId="4" fillId="0" borderId="0">
      <alignment vertical="center"/>
    </xf>
    <xf numFmtId="0" fontId="74" fillId="0" borderId="19" applyProtection="0">
      <alignment vertical="center"/>
    </xf>
    <xf numFmtId="0" fontId="49" fillId="40" borderId="0">
      <alignment vertical="center"/>
    </xf>
    <xf numFmtId="0" fontId="4" fillId="0" borderId="26" applyNumberFormat="0" applyFill="0" applyAlignment="0" applyProtection="0">
      <alignment vertical="center"/>
    </xf>
    <xf numFmtId="189" fontId="0" fillId="0" borderId="0" applyFont="0" applyFill="0" applyBorder="0" applyAlignment="0" applyProtection="0">
      <alignment vertical="center"/>
    </xf>
    <xf numFmtId="0" fontId="71" fillId="29" borderId="0" applyNumberFormat="0" applyBorder="0" applyAlignment="0" applyProtection="0">
      <alignment vertical="center"/>
    </xf>
    <xf numFmtId="207" fontId="66" fillId="0" borderId="0" applyProtection="0">
      <alignment vertical="center"/>
    </xf>
    <xf numFmtId="0" fontId="69" fillId="27" borderId="0" applyNumberFormat="0" applyBorder="0" applyAlignment="0" applyProtection="0">
      <alignment vertical="center"/>
    </xf>
    <xf numFmtId="0" fontId="73" fillId="17" borderId="0" applyNumberFormat="0" applyBorder="0" applyAlignment="0" applyProtection="0">
      <alignment vertical="center"/>
    </xf>
    <xf numFmtId="208" fontId="0" fillId="0" borderId="0" applyFont="0" applyFill="0" applyBorder="0" applyAlignment="0" applyProtection="0">
      <alignment vertical="center"/>
    </xf>
    <xf numFmtId="0" fontId="103" fillId="0" borderId="0">
      <alignment horizontal="center" vertical="center" wrapText="1"/>
      <protection locked="0"/>
    </xf>
    <xf numFmtId="0" fontId="62" fillId="0" borderId="30">
      <alignment horizontal="center" vertical="center"/>
    </xf>
    <xf numFmtId="0" fontId="58" fillId="12" borderId="0" applyNumberFormat="0" applyBorder="0" applyAlignment="0" applyProtection="0">
      <alignment vertical="center"/>
    </xf>
    <xf numFmtId="192" fontId="0" fillId="0" borderId="0" applyFont="0" applyFill="0" applyBorder="0" applyAlignment="0" applyProtection="0">
      <alignment vertical="center"/>
    </xf>
    <xf numFmtId="0" fontId="73" fillId="12" borderId="0" applyNumberFormat="0" applyBorder="0" applyAlignment="0" applyProtection="0">
      <alignment vertical="center"/>
    </xf>
    <xf numFmtId="0" fontId="73" fillId="16" borderId="0" applyNumberFormat="0" applyBorder="0" applyAlignment="0" applyProtection="0">
      <alignment vertical="center"/>
    </xf>
    <xf numFmtId="0" fontId="77" fillId="0" borderId="26" applyProtection="0">
      <alignment vertical="center"/>
    </xf>
    <xf numFmtId="0" fontId="104" fillId="25" borderId="0" applyNumberFormat="0" applyBorder="0" applyAlignment="0" applyProtection="0">
      <alignment vertical="center"/>
    </xf>
    <xf numFmtId="0" fontId="4" fillId="32" borderId="0" applyNumberFormat="0" applyBorder="0" applyAlignment="0" applyProtection="0">
      <alignment vertical="center"/>
    </xf>
    <xf numFmtId="10" fontId="4" fillId="0" borderId="0">
      <alignment vertical="center"/>
    </xf>
    <xf numFmtId="0" fontId="49" fillId="54" borderId="0" applyNumberFormat="0" applyBorder="0" applyAlignment="0" applyProtection="0">
      <alignment vertical="center"/>
    </xf>
    <xf numFmtId="0" fontId="73" fillId="2" borderId="0" applyNumberFormat="0" applyBorder="0" applyAlignment="0" applyProtection="0">
      <alignment vertical="center"/>
    </xf>
    <xf numFmtId="0" fontId="49" fillId="26" borderId="0" applyNumberFormat="0" applyBorder="0" applyAlignment="0" applyProtection="0">
      <alignment vertical="center"/>
    </xf>
    <xf numFmtId="0" fontId="49" fillId="55" borderId="0" applyNumberFormat="0" applyBorder="0" applyAlignment="0" applyProtection="0">
      <alignment vertical="center"/>
    </xf>
    <xf numFmtId="0" fontId="49" fillId="26" borderId="0" applyProtection="0">
      <alignment vertical="center"/>
    </xf>
    <xf numFmtId="0" fontId="87" fillId="0" borderId="28">
      <alignment vertical="center"/>
    </xf>
    <xf numFmtId="0" fontId="78" fillId="0" borderId="0">
      <alignment vertical="center"/>
    </xf>
    <xf numFmtId="209" fontId="55" fillId="0" borderId="0" applyFill="0" applyBorder="0" applyAlignment="0">
      <alignment vertical="center"/>
    </xf>
    <xf numFmtId="0" fontId="73" fillId="25" borderId="0" applyNumberFormat="0" applyBorder="0" applyAlignment="0" applyProtection="0">
      <alignment vertical="center"/>
    </xf>
    <xf numFmtId="15" fontId="0" fillId="0" borderId="0" applyFont="0" applyFill="0" applyBorder="0" applyAlignment="0" applyProtection="0">
      <alignment vertical="center"/>
    </xf>
    <xf numFmtId="210" fontId="0" fillId="0" borderId="0" applyFont="0" applyFill="0" applyBorder="0" applyAlignment="0" applyProtection="0">
      <alignment vertical="center"/>
    </xf>
    <xf numFmtId="0" fontId="64" fillId="15" borderId="18">
      <alignment vertical="center"/>
    </xf>
    <xf numFmtId="0" fontId="8" fillId="41" borderId="0" applyNumberFormat="0" applyBorder="0" applyAlignment="0" applyProtection="0">
      <alignment vertical="center"/>
    </xf>
    <xf numFmtId="0" fontId="8" fillId="56" borderId="0" applyNumberFormat="0" applyBorder="0" applyAlignment="0" applyProtection="0">
      <alignment vertical="center"/>
    </xf>
    <xf numFmtId="37" fontId="4" fillId="0" borderId="0">
      <alignment vertical="center"/>
    </xf>
    <xf numFmtId="0" fontId="82" fillId="0" borderId="0">
      <alignment vertical="center"/>
    </xf>
    <xf numFmtId="0" fontId="73" fillId="3" borderId="0" applyNumberFormat="0" applyBorder="0" applyAlignment="0" applyProtection="0">
      <alignment vertical="center"/>
    </xf>
    <xf numFmtId="193" fontId="70" fillId="0" borderId="0">
      <alignment vertical="center"/>
    </xf>
    <xf numFmtId="0" fontId="55" fillId="0" borderId="0" applyBorder="0">
      <alignment vertical="center"/>
    </xf>
    <xf numFmtId="0" fontId="4" fillId="0" borderId="31" applyNumberFormat="0" applyAlignment="0" applyProtection="0">
      <alignment horizontal="left" vertical="center"/>
    </xf>
    <xf numFmtId="0" fontId="49" fillId="15" borderId="0">
      <alignment vertical="center"/>
    </xf>
    <xf numFmtId="0" fontId="0" fillId="0" borderId="25" applyNumberFormat="0" applyFill="0" applyAlignment="0" applyProtection="0">
      <alignment vertical="center"/>
    </xf>
    <xf numFmtId="0" fontId="8" fillId="17" borderId="0" applyNumberFormat="0" applyBorder="0" applyAlignment="0" applyProtection="0">
      <alignment vertical="center"/>
    </xf>
    <xf numFmtId="0" fontId="8" fillId="29" borderId="0" applyNumberFormat="0" applyBorder="0" applyAlignment="0" applyProtection="0">
      <alignment vertical="center"/>
    </xf>
    <xf numFmtId="0" fontId="67" fillId="0" borderId="0" applyProtection="0">
      <alignment vertical="center"/>
    </xf>
    <xf numFmtId="0" fontId="49" fillId="15" borderId="0" applyNumberFormat="0" applyBorder="0" applyAlignment="0" applyProtection="0">
      <alignment vertical="center"/>
    </xf>
    <xf numFmtId="0" fontId="105" fillId="0" borderId="0">
      <alignment vertical="center"/>
    </xf>
    <xf numFmtId="211" fontId="0" fillId="0" borderId="0" applyFont="0" applyFill="0" applyBorder="0" applyAlignment="0" applyProtection="0">
      <alignment vertical="center"/>
    </xf>
    <xf numFmtId="0" fontId="11" fillId="0" borderId="0">
      <alignment vertical="center"/>
    </xf>
    <xf numFmtId="0" fontId="4" fillId="0" borderId="24" applyNumberFormat="0" applyFill="0" applyAlignment="0" applyProtection="0">
      <alignment vertical="center"/>
    </xf>
    <xf numFmtId="0" fontId="57" fillId="12" borderId="1" applyNumberFormat="0" applyBorder="0" applyAlignment="0" applyProtection="0">
      <alignment vertical="center"/>
    </xf>
    <xf numFmtId="24" fontId="0" fillId="0" borderId="0" applyFont="0" applyFill="0" applyBorder="0" applyAlignment="0" applyProtection="0">
      <alignment vertical="center"/>
    </xf>
    <xf numFmtId="9" fontId="4" fillId="0" borderId="0">
      <alignment vertical="center"/>
    </xf>
    <xf numFmtId="0" fontId="106" fillId="16" borderId="0" applyNumberFormat="0" applyBorder="0" applyAlignment="0" applyProtection="0">
      <alignment vertical="center"/>
    </xf>
    <xf numFmtId="0" fontId="4" fillId="21" borderId="0" applyNumberFormat="0" applyBorder="0" applyAlignment="0" applyProtection="0">
      <alignment vertical="center"/>
    </xf>
    <xf numFmtId="212" fontId="0" fillId="0" borderId="0" applyFont="0" applyFill="0" applyBorder="0" applyAlignment="0" applyProtection="0">
      <alignment vertical="center"/>
    </xf>
    <xf numFmtId="205" fontId="55" fillId="0" borderId="0" applyFill="0" applyBorder="0" applyAlignment="0">
      <alignment vertical="center"/>
    </xf>
    <xf numFmtId="39" fontId="0" fillId="0" borderId="0" applyFont="0" applyFill="0" applyBorder="0" applyAlignment="0" applyProtection="0">
      <alignment vertical="center"/>
    </xf>
    <xf numFmtId="0" fontId="107" fillId="0" borderId="0" applyNumberFormat="0" applyFill="0" applyBorder="0" applyAlignment="0" applyProtection="0">
      <alignment vertical="top"/>
      <protection locked="0"/>
    </xf>
    <xf numFmtId="0" fontId="60" fillId="17" borderId="0" applyProtection="0">
      <alignment vertical="center"/>
    </xf>
    <xf numFmtId="0" fontId="49" fillId="27" borderId="0" applyNumberFormat="0" applyBorder="0" applyAlignment="0" applyProtection="0">
      <alignment vertical="center"/>
    </xf>
    <xf numFmtId="0" fontId="92" fillId="0" borderId="0" applyProtection="0">
      <alignment vertical="center"/>
    </xf>
    <xf numFmtId="0" fontId="49" fillId="25" borderId="0" applyProtection="0">
      <alignment vertical="center"/>
    </xf>
    <xf numFmtId="0" fontId="49" fillId="18" borderId="0">
      <alignment vertical="center"/>
    </xf>
    <xf numFmtId="0" fontId="71" fillId="18" borderId="0" applyNumberFormat="0" applyBorder="0" applyAlignment="0" applyProtection="0">
      <alignment vertical="center"/>
    </xf>
    <xf numFmtId="0" fontId="8" fillId="12" borderId="0" applyNumberFormat="0" applyBorder="0" applyAlignment="0" applyProtection="0">
      <alignment vertical="center"/>
    </xf>
    <xf numFmtId="0" fontId="69" fillId="24" borderId="0">
      <alignment vertical="center"/>
    </xf>
    <xf numFmtId="0" fontId="49" fillId="3" borderId="0">
      <alignment vertical="center"/>
    </xf>
    <xf numFmtId="0" fontId="49" fillId="3" borderId="0" applyProtection="0">
      <alignment vertical="center"/>
    </xf>
    <xf numFmtId="213" fontId="0" fillId="0" borderId="0" applyFont="0" applyFill="0" applyBorder="0" applyAlignment="0" applyProtection="0">
      <alignment vertical="center"/>
    </xf>
    <xf numFmtId="0" fontId="34" fillId="0" borderId="28" applyNumberFormat="0" applyFill="0" applyAlignment="0" applyProtection="0">
      <alignment vertical="center"/>
    </xf>
    <xf numFmtId="0" fontId="4" fillId="22" borderId="0" applyNumberFormat="0" applyBorder="0" applyAlignment="0" applyProtection="0">
      <alignment vertical="center"/>
    </xf>
    <xf numFmtId="0" fontId="49" fillId="25" borderId="0">
      <alignment vertical="center"/>
    </xf>
    <xf numFmtId="0" fontId="108" fillId="0" borderId="0">
      <alignment vertical="center"/>
    </xf>
    <xf numFmtId="0" fontId="4" fillId="26" borderId="0" applyNumberFormat="0" applyBorder="0" applyAlignment="0" applyProtection="0">
      <alignment vertical="center"/>
    </xf>
    <xf numFmtId="0" fontId="73" fillId="31" borderId="0" applyNumberFormat="0" applyBorder="0" applyAlignment="0" applyProtection="0">
      <alignment vertical="center"/>
    </xf>
    <xf numFmtId="181" fontId="70" fillId="0" borderId="0">
      <alignment vertical="center"/>
    </xf>
    <xf numFmtId="212" fontId="109" fillId="57" borderId="0">
      <alignment vertical="center"/>
    </xf>
    <xf numFmtId="0" fontId="49" fillId="40" borderId="0" applyNumberFormat="0" applyBorder="0" applyAlignment="0" applyProtection="0">
      <alignment vertical="center"/>
    </xf>
    <xf numFmtId="0" fontId="60" fillId="40" borderId="0">
      <alignment vertical="center"/>
    </xf>
    <xf numFmtId="0" fontId="60" fillId="17" borderId="0">
      <alignment vertical="center"/>
    </xf>
    <xf numFmtId="0" fontId="60" fillId="29" borderId="0">
      <alignment vertical="center"/>
    </xf>
    <xf numFmtId="0" fontId="110" fillId="0" borderId="6" applyNumberFormat="0" applyFill="0" applyProtection="0">
      <alignment horizontal="center" vertical="center"/>
    </xf>
    <xf numFmtId="0" fontId="60" fillId="18" borderId="0">
      <alignment vertical="center"/>
    </xf>
    <xf numFmtId="0" fontId="111" fillId="0" borderId="0">
      <alignment vertical="center"/>
    </xf>
    <xf numFmtId="0" fontId="60" fillId="34" borderId="0">
      <alignment vertical="center"/>
    </xf>
    <xf numFmtId="0" fontId="4" fillId="40" borderId="0" applyNumberFormat="0" applyBorder="0" applyAlignment="0" applyProtection="0">
      <alignment vertical="center"/>
    </xf>
    <xf numFmtId="0" fontId="71" fillId="40" borderId="0" applyNumberFormat="0" applyBorder="0" applyAlignment="0" applyProtection="0">
      <alignment vertical="center"/>
    </xf>
    <xf numFmtId="214" fontId="70" fillId="0" borderId="0">
      <alignment vertical="center"/>
    </xf>
    <xf numFmtId="214" fontId="70" fillId="0" borderId="0" applyProtection="0">
      <alignment vertical="center"/>
    </xf>
    <xf numFmtId="0" fontId="52" fillId="22" borderId="0" applyNumberFormat="0" applyBorder="0" applyAlignment="0" applyProtection="0">
      <alignment vertical="center"/>
    </xf>
    <xf numFmtId="0" fontId="112" fillId="0" borderId="32">
      <alignment vertical="top" wrapText="1"/>
    </xf>
    <xf numFmtId="0" fontId="4" fillId="15" borderId="18" applyNumberFormat="0" applyAlignment="0" applyProtection="0">
      <alignment vertical="center"/>
    </xf>
    <xf numFmtId="0" fontId="71" fillId="17" borderId="0" applyNumberFormat="0" applyBorder="0" applyAlignment="0" applyProtection="0">
      <alignment vertical="center"/>
    </xf>
    <xf numFmtId="14" fontId="66" fillId="0" borderId="0" applyFill="0" applyBorder="0" applyAlignment="0">
      <alignment vertical="center"/>
    </xf>
    <xf numFmtId="0" fontId="113" fillId="0" borderId="0">
      <alignment vertical="center"/>
    </xf>
    <xf numFmtId="0" fontId="49" fillId="19" borderId="0" applyNumberFormat="0" applyBorder="0" applyAlignment="0" applyProtection="0">
      <alignment vertical="center"/>
    </xf>
    <xf numFmtId="0" fontId="49" fillId="27" borderId="0">
      <alignment vertical="center"/>
    </xf>
    <xf numFmtId="2" fontId="82" fillId="0" borderId="0">
      <alignment vertical="center"/>
    </xf>
    <xf numFmtId="0" fontId="71" fillId="32" borderId="0" applyNumberFormat="0" applyBorder="0" applyAlignment="0" applyProtection="0">
      <alignment vertical="center"/>
    </xf>
    <xf numFmtId="0" fontId="49" fillId="2" borderId="0" applyNumberFormat="0" applyBorder="0" applyAlignment="0" applyProtection="0">
      <alignment vertical="center"/>
    </xf>
    <xf numFmtId="0" fontId="4" fillId="0" borderId="14" applyNumberFormat="0" applyFill="0" applyAlignment="0" applyProtection="0">
      <alignment vertical="center"/>
    </xf>
    <xf numFmtId="0" fontId="11" fillId="0" borderId="14" applyNumberFormat="0" applyFill="0" applyAlignment="0" applyProtection="0">
      <alignment vertical="center"/>
    </xf>
    <xf numFmtId="215" fontId="55" fillId="0" borderId="0" applyFill="0" applyBorder="0" applyAlignment="0">
      <alignment vertical="center"/>
    </xf>
    <xf numFmtId="0" fontId="114" fillId="27" borderId="0" applyNumberFormat="0" applyBorder="0" applyAlignment="0" applyProtection="0">
      <alignment vertical="center"/>
    </xf>
    <xf numFmtId="216" fontId="55" fillId="0" borderId="0" applyFill="0" applyBorder="0" applyAlignment="0">
      <alignment vertical="center"/>
    </xf>
    <xf numFmtId="0" fontId="4" fillId="0" borderId="15" applyNumberFormat="0" applyFill="0" applyAlignment="0" applyProtection="0">
      <alignment vertical="center"/>
    </xf>
    <xf numFmtId="0" fontId="4" fillId="34" borderId="0" applyNumberFormat="0" applyBorder="0" applyAlignment="0" applyProtection="0">
      <alignment vertical="center"/>
    </xf>
    <xf numFmtId="0" fontId="4" fillId="12" borderId="13" applyProtection="0">
      <alignment vertical="center"/>
    </xf>
    <xf numFmtId="217" fontId="0" fillId="0" borderId="0" applyFont="0" applyFill="0" applyBorder="0" applyAlignment="0" applyProtection="0">
      <alignment vertical="center"/>
    </xf>
    <xf numFmtId="0" fontId="71" fillId="34" borderId="0" applyNumberFormat="0" applyBorder="0" applyAlignment="0" applyProtection="0">
      <alignment vertical="center"/>
    </xf>
    <xf numFmtId="0" fontId="49" fillId="13" borderId="0" applyNumberFormat="0" applyBorder="0" applyAlignment="0" applyProtection="0">
      <alignment vertical="center"/>
    </xf>
    <xf numFmtId="0" fontId="68" fillId="0" borderId="0">
      <alignment vertical="center"/>
      <protection locked="0"/>
    </xf>
    <xf numFmtId="0" fontId="49" fillId="20" borderId="0" applyNumberFormat="0" applyBorder="0" applyAlignment="0" applyProtection="0">
      <alignment vertical="center"/>
    </xf>
    <xf numFmtId="0" fontId="8" fillId="20" borderId="0">
      <alignment vertical="center"/>
    </xf>
    <xf numFmtId="0" fontId="49" fillId="50" borderId="0" applyNumberFormat="0" applyBorder="0" applyAlignment="0" applyProtection="0">
      <alignment vertical="center"/>
    </xf>
    <xf numFmtId="0" fontId="11" fillId="0" borderId="0" applyFill="0" applyBorder="0" applyAlignment="0">
      <alignment vertical="center"/>
    </xf>
    <xf numFmtId="190" fontId="55" fillId="0" borderId="27">
      <alignment vertical="center"/>
      <protection locked="0"/>
    </xf>
    <xf numFmtId="0" fontId="48" fillId="13" borderId="16" applyProtection="0">
      <alignment vertical="center"/>
    </xf>
    <xf numFmtId="41" fontId="0" fillId="0" borderId="0" applyFont="0" applyBorder="0" applyAlignment="0" applyProtection="0">
      <alignment vertical="center"/>
    </xf>
    <xf numFmtId="0" fontId="49" fillId="23" borderId="0" applyNumberFormat="0" applyBorder="0" applyAlignment="0" applyProtection="0">
      <alignment vertical="center"/>
    </xf>
    <xf numFmtId="0" fontId="11" fillId="0" borderId="0" applyNumberFormat="0" applyFill="0" applyBorder="0" applyAlignment="0" applyProtection="0">
      <alignment vertical="center"/>
    </xf>
    <xf numFmtId="0" fontId="49" fillId="26" borderId="0">
      <alignment vertical="center"/>
    </xf>
    <xf numFmtId="194" fontId="4" fillId="57" borderId="0">
      <alignment vertical="center"/>
    </xf>
    <xf numFmtId="0" fontId="47" fillId="26" borderId="0" applyProtection="0">
      <alignment vertical="center"/>
    </xf>
    <xf numFmtId="0" fontId="19" fillId="0" borderId="0">
      <alignment vertical="center"/>
    </xf>
    <xf numFmtId="0" fontId="49" fillId="31" borderId="0" applyNumberFormat="0" applyBorder="0" applyAlignment="0" applyProtection="0">
      <alignment vertical="center"/>
    </xf>
    <xf numFmtId="0" fontId="49" fillId="31" borderId="0">
      <alignment vertical="center"/>
    </xf>
    <xf numFmtId="0" fontId="49" fillId="3" borderId="0" applyNumberFormat="0" applyBorder="0" applyAlignment="0" applyProtection="0">
      <alignment vertical="center"/>
    </xf>
    <xf numFmtId="0" fontId="0" fillId="0" borderId="0" applyNumberFormat="0" applyFont="0" applyBorder="0" applyAlignment="0" applyProtection="0">
      <alignment vertical="center"/>
    </xf>
    <xf numFmtId="0" fontId="104" fillId="16" borderId="0" applyNumberFormat="0" applyBorder="0" applyAlignment="0" applyProtection="0">
      <alignment vertical="center"/>
    </xf>
    <xf numFmtId="0" fontId="49" fillId="36" borderId="0">
      <alignment vertical="center"/>
    </xf>
    <xf numFmtId="0" fontId="58" fillId="27" borderId="0">
      <alignment vertical="center"/>
    </xf>
    <xf numFmtId="218" fontId="0" fillId="0" borderId="0" applyFont="0" applyFill="0" applyBorder="0" applyAlignment="0" applyProtection="0">
      <alignment vertical="center"/>
    </xf>
    <xf numFmtId="0" fontId="8" fillId="25" borderId="0" applyProtection="0">
      <alignment vertical="center"/>
    </xf>
    <xf numFmtId="0" fontId="8" fillId="25" borderId="0">
      <alignment vertical="center"/>
    </xf>
    <xf numFmtId="3" fontId="0" fillId="0" borderId="0" applyFont="0" applyFill="0" applyBorder="0" applyAlignment="0" applyProtection="0">
      <alignment vertical="center"/>
    </xf>
    <xf numFmtId="0" fontId="49" fillId="46" borderId="0" applyNumberFormat="0" applyBorder="0" applyAlignment="0" applyProtection="0">
      <alignment vertical="center"/>
    </xf>
    <xf numFmtId="0" fontId="49" fillId="58" borderId="0" applyNumberFormat="0" applyBorder="0" applyAlignment="0" applyProtection="0">
      <alignment vertical="center"/>
    </xf>
    <xf numFmtId="219" fontId="4" fillId="0" borderId="0">
      <alignment vertical="center"/>
    </xf>
    <xf numFmtId="0" fontId="49" fillId="42" borderId="0" applyNumberFormat="0" applyBorder="0" applyAlignment="0" applyProtection="0">
      <alignment vertical="center"/>
    </xf>
    <xf numFmtId="0" fontId="49" fillId="21" borderId="0" applyNumberFormat="0" applyBorder="0" applyAlignment="0" applyProtection="0">
      <alignment vertical="center"/>
    </xf>
    <xf numFmtId="0" fontId="73" fillId="0" borderId="31" applyNumberFormat="0" applyAlignment="0" applyProtection="0">
      <alignment horizontal="left" vertical="center"/>
    </xf>
    <xf numFmtId="3" fontId="115" fillId="0" borderId="0">
      <alignment vertical="center"/>
    </xf>
    <xf numFmtId="207" fontId="66" fillId="0" borderId="0" applyFill="0" applyBorder="0" applyAlignment="0">
      <alignment vertical="center"/>
    </xf>
    <xf numFmtId="0" fontId="86" fillId="0" borderId="23">
      <alignment vertical="center"/>
    </xf>
    <xf numFmtId="193" fontId="4" fillId="0" borderId="0">
      <alignment vertical="center"/>
    </xf>
    <xf numFmtId="181" fontId="24" fillId="0" borderId="0">
      <alignment vertical="center"/>
    </xf>
    <xf numFmtId="207" fontId="66" fillId="0" borderId="0">
      <alignment vertical="center"/>
    </xf>
    <xf numFmtId="207" fontId="66" fillId="0" borderId="0" applyBorder="0" applyAlignment="0">
      <alignment vertical="center"/>
    </xf>
    <xf numFmtId="0" fontId="107" fillId="0" borderId="0" applyNumberFormat="0" applyBorder="0" applyAlignment="0" applyProtection="0">
      <alignment vertical="top"/>
      <protection locked="0"/>
    </xf>
    <xf numFmtId="0" fontId="116" fillId="0" borderId="0">
      <alignment vertical="center"/>
    </xf>
    <xf numFmtId="0" fontId="117" fillId="0" borderId="0">
      <alignment vertical="center"/>
    </xf>
    <xf numFmtId="0" fontId="118" fillId="0" borderId="33" applyNumberFormat="0" applyFill="0" applyProtection="0">
      <alignment horizontal="center" vertical="center"/>
    </xf>
    <xf numFmtId="0" fontId="67" fillId="0" borderId="0">
      <alignment vertical="center"/>
    </xf>
    <xf numFmtId="0" fontId="119" fillId="0" borderId="0" applyNumberFormat="0" applyFill="0" applyBorder="0" applyAlignment="0" applyProtection="0">
      <alignment vertical="center"/>
    </xf>
    <xf numFmtId="0" fontId="120" fillId="0" borderId="2">
      <alignment horizontal="center" vertical="center"/>
    </xf>
    <xf numFmtId="38" fontId="4" fillId="0" borderId="0" applyFill="0" applyBorder="0" applyAlignment="0" applyProtection="0">
      <alignment vertical="center"/>
    </xf>
    <xf numFmtId="178" fontId="0" fillId="0" borderId="0" applyFont="0" applyFill="0" applyBorder="0" applyAlignment="0" applyProtection="0">
      <alignment vertical="center"/>
    </xf>
    <xf numFmtId="220" fontId="0" fillId="0" borderId="0" applyFont="0" applyFill="0" applyBorder="0" applyAlignment="0" applyProtection="0">
      <alignment vertical="center"/>
    </xf>
    <xf numFmtId="221" fontId="55" fillId="0" borderId="0">
      <alignment vertical="center"/>
    </xf>
    <xf numFmtId="0" fontId="121" fillId="0" borderId="0" applyNumberFormat="0" applyAlignment="0">
      <alignment horizontal="left" vertical="center"/>
    </xf>
    <xf numFmtId="0" fontId="113" fillId="0" borderId="0" applyNumberFormat="0" applyAlignment="0">
      <alignment vertical="center"/>
    </xf>
    <xf numFmtId="189" fontId="0" fillId="0" borderId="0" applyFont="0" applyBorder="0" applyAlignment="0" applyProtection="0">
      <alignment vertical="center"/>
    </xf>
    <xf numFmtId="222" fontId="4" fillId="0" borderId="0" applyFill="0" applyBorder="0" applyAlignment="0" applyProtection="0">
      <alignment vertical="center"/>
    </xf>
    <xf numFmtId="223" fontId="0" fillId="0" borderId="0" applyFont="0" applyFill="0" applyBorder="0" applyAlignment="0" applyProtection="0">
      <alignment vertical="center"/>
    </xf>
    <xf numFmtId="193" fontId="70" fillId="0" borderId="0" applyProtection="0">
      <alignment vertical="center"/>
    </xf>
    <xf numFmtId="15" fontId="122" fillId="0" borderId="0">
      <alignment vertical="center"/>
    </xf>
    <xf numFmtId="0" fontId="123" fillId="0" borderId="0" applyNumberFormat="0" applyAlignment="0">
      <alignment horizontal="left" vertical="center"/>
    </xf>
    <xf numFmtId="0" fontId="22" fillId="0" borderId="0">
      <alignment horizontal="left" vertical="center"/>
    </xf>
    <xf numFmtId="224" fontId="0" fillId="0" borderId="0" applyFont="0" applyFill="0" applyBorder="0" applyAlignment="0" applyProtection="0">
      <alignment vertical="center"/>
    </xf>
    <xf numFmtId="0" fontId="20" fillId="0" borderId="0" applyNumberFormat="0" applyFill="0" applyBorder="0" applyAlignment="0" applyProtection="0">
      <alignment vertical="center"/>
    </xf>
    <xf numFmtId="2" fontId="4" fillId="0" borderId="0" applyProtection="0">
      <alignment vertical="center"/>
    </xf>
    <xf numFmtId="0" fontId="4" fillId="42" borderId="0" applyNumberFormat="0" applyBorder="0" applyAlignment="0" applyProtection="0">
      <alignment vertical="center"/>
    </xf>
    <xf numFmtId="0" fontId="72" fillId="3" borderId="0">
      <alignment vertical="center"/>
    </xf>
    <xf numFmtId="0" fontId="119" fillId="0" borderId="0" applyNumberFormat="0" applyFill="0">
      <alignment vertical="center"/>
    </xf>
    <xf numFmtId="0" fontId="77" fillId="0" borderId="26">
      <alignment vertical="center"/>
    </xf>
    <xf numFmtId="0" fontId="77" fillId="0" borderId="0" applyProtection="0">
      <alignment vertical="center"/>
    </xf>
    <xf numFmtId="0" fontId="77" fillId="0" borderId="0">
      <alignment vertical="center"/>
    </xf>
    <xf numFmtId="0" fontId="0" fillId="0" borderId="0">
      <alignment vertical="center"/>
    </xf>
    <xf numFmtId="0" fontId="124" fillId="0" borderId="0" applyProtection="0">
      <alignment vertical="center"/>
    </xf>
    <xf numFmtId="0" fontId="124" fillId="0" borderId="0">
      <alignment vertical="center"/>
    </xf>
    <xf numFmtId="0" fontId="73" fillId="0" borderId="0" applyProtection="0">
      <alignment vertical="center"/>
    </xf>
    <xf numFmtId="0" fontId="73" fillId="0" borderId="0">
      <alignment vertical="center"/>
    </xf>
    <xf numFmtId="0" fontId="125" fillId="0" borderId="0" applyNumberFormat="0" applyFill="0" applyBorder="0" applyAlignment="0" applyProtection="0">
      <alignment vertical="top"/>
      <protection locked="0"/>
    </xf>
    <xf numFmtId="0" fontId="126" fillId="0" borderId="0">
      <alignment vertical="center"/>
    </xf>
    <xf numFmtId="0" fontId="4" fillId="0" borderId="25" applyNumberFormat="0" applyFill="0" applyAlignment="0" applyProtection="0">
      <alignment vertical="center"/>
    </xf>
    <xf numFmtId="38" fontId="127" fillId="0" borderId="0">
      <alignment vertical="center"/>
    </xf>
    <xf numFmtId="212" fontId="128" fillId="44" borderId="0">
      <alignment vertical="center"/>
    </xf>
    <xf numFmtId="191" fontId="0" fillId="0" borderId="0" applyFont="0" applyFill="0" applyBorder="0" applyAlignment="0" applyProtection="0">
      <alignment vertical="center"/>
    </xf>
    <xf numFmtId="0" fontId="4" fillId="0" borderId="28" applyNumberFormat="0" applyFill="0" applyAlignment="0" applyProtection="0">
      <alignment vertical="center"/>
    </xf>
    <xf numFmtId="0" fontId="53" fillId="0" borderId="23" applyNumberFormat="0" applyFill="0" applyAlignment="0" applyProtection="0">
      <alignment vertical="center"/>
    </xf>
    <xf numFmtId="0" fontId="4" fillId="0" borderId="0">
      <alignment vertical="center"/>
    </xf>
    <xf numFmtId="0" fontId="47" fillId="16" borderId="0" applyNumberFormat="0" applyBorder="0" applyAlignment="0" applyProtection="0">
      <alignment vertical="top"/>
      <protection locked="0"/>
    </xf>
    <xf numFmtId="0" fontId="129" fillId="27" borderId="0" applyNumberFormat="0" applyBorder="0" applyAlignment="0" applyProtection="0">
      <alignment vertical="center"/>
    </xf>
    <xf numFmtId="38" fontId="130" fillId="0" borderId="0">
      <alignment vertical="center"/>
    </xf>
    <xf numFmtId="38" fontId="131" fillId="0" borderId="0">
      <alignment vertical="center"/>
    </xf>
    <xf numFmtId="38" fontId="132" fillId="0" borderId="0">
      <alignment vertical="center"/>
    </xf>
    <xf numFmtId="0" fontId="0" fillId="0" borderId="0" applyNumberFormat="0" applyFont="0" applyFill="0" applyBorder="0" applyProtection="0">
      <alignment horizontal="left" vertical="center"/>
    </xf>
    <xf numFmtId="0" fontId="74" fillId="0" borderId="19">
      <alignment vertical="center"/>
    </xf>
    <xf numFmtId="225" fontId="0" fillId="0" borderId="0" applyFont="0" applyFill="0" applyBorder="0" applyAlignment="0" applyProtection="0">
      <alignment vertical="center"/>
    </xf>
    <xf numFmtId="0" fontId="133" fillId="0" borderId="30">
      <alignment vertical="center"/>
    </xf>
    <xf numFmtId="226" fontId="0" fillId="0" borderId="0" applyFont="0" applyFill="0" applyBorder="0" applyAlignment="0" applyProtection="0">
      <alignment vertical="center"/>
    </xf>
    <xf numFmtId="227" fontId="0" fillId="0" borderId="0" applyFont="0" applyFill="0" applyBorder="0" applyAlignment="0" applyProtection="0">
      <alignment vertical="center"/>
    </xf>
    <xf numFmtId="228" fontId="0" fillId="0" borderId="0" applyFont="0" applyFill="0" applyBorder="0" applyAlignment="0" applyProtection="0">
      <alignment vertical="center"/>
    </xf>
    <xf numFmtId="229" fontId="0" fillId="0" borderId="0" applyFont="0" applyFill="0" applyBorder="0" applyAlignment="0" applyProtection="0">
      <alignment vertical="center"/>
    </xf>
    <xf numFmtId="230" fontId="0" fillId="0" borderId="0" applyFont="0" applyFill="0" applyBorder="0" applyAlignment="0" applyProtection="0">
      <alignment vertical="center"/>
    </xf>
    <xf numFmtId="0" fontId="70" fillId="0" borderId="0">
      <alignment vertical="center"/>
    </xf>
    <xf numFmtId="0" fontId="128" fillId="0" borderId="0">
      <alignment vertical="center"/>
    </xf>
    <xf numFmtId="0" fontId="7" fillId="0" borderId="0">
      <alignment vertical="center"/>
      <protection locked="0"/>
    </xf>
    <xf numFmtId="0" fontId="134" fillId="0" borderId="0">
      <alignment vertical="center"/>
    </xf>
    <xf numFmtId="0" fontId="58" fillId="27" borderId="0" applyProtection="0">
      <alignment vertical="center"/>
    </xf>
    <xf numFmtId="231" fontId="0" fillId="0" borderId="0" applyFont="0" applyFill="0" applyBorder="0" applyAlignment="0" applyProtection="0">
      <alignment vertical="center"/>
    </xf>
    <xf numFmtId="0" fontId="135" fillId="14" borderId="34">
      <alignment vertical="center"/>
    </xf>
    <xf numFmtId="14" fontId="103" fillId="0" borderId="0">
      <alignment horizontal="center" vertical="center" wrapText="1"/>
      <protection locked="0"/>
    </xf>
    <xf numFmtId="232" fontId="0" fillId="0" borderId="0" applyFont="0" applyFill="0" applyBorder="0" applyAlignment="0" applyProtection="0">
      <alignment vertical="center"/>
    </xf>
    <xf numFmtId="10" fontId="0" fillId="0" borderId="0" applyFont="0" applyBorder="0" applyAlignment="0" applyProtection="0">
      <alignment vertical="center"/>
    </xf>
    <xf numFmtId="233" fontId="0" fillId="0" borderId="0" applyFont="0" applyFill="0" applyProtection="0">
      <alignment vertical="center"/>
    </xf>
    <xf numFmtId="4" fontId="22" fillId="0" borderId="0">
      <alignment horizontal="right" vertical="center"/>
    </xf>
    <xf numFmtId="234" fontId="136" fillId="0" borderId="0">
      <alignment vertical="center"/>
    </xf>
    <xf numFmtId="0" fontId="0" fillId="0" borderId="0" applyNumberFormat="0" applyFont="0" applyFill="0" applyBorder="0" applyAlignment="0" applyProtection="0">
      <alignment horizontal="left" vertical="center"/>
    </xf>
    <xf numFmtId="4" fontId="0" fillId="0" borderId="0" applyFont="0" applyFill="0" applyBorder="0" applyAlignment="0" applyProtection="0">
      <alignment vertical="center"/>
    </xf>
    <xf numFmtId="0" fontId="0" fillId="59" borderId="0" applyNumberFormat="0" applyFont="0" applyBorder="0" applyAlignment="0" applyProtection="0">
      <alignment vertical="center"/>
    </xf>
    <xf numFmtId="3" fontId="137" fillId="0" borderId="0">
      <alignment vertical="center"/>
    </xf>
    <xf numFmtId="4" fontId="138" fillId="0" borderId="0">
      <alignment horizontal="right" vertical="center"/>
    </xf>
    <xf numFmtId="0" fontId="4" fillId="0" borderId="0" applyNumberFormat="0" applyFill="0" applyBorder="0" applyAlignment="0" applyProtection="0">
      <alignment horizontal="left" vertical="center"/>
    </xf>
    <xf numFmtId="49" fontId="111" fillId="14" borderId="0">
      <alignment horizontal="left" vertical="top"/>
    </xf>
    <xf numFmtId="49" fontId="111" fillId="14" borderId="0">
      <alignment horizontal="right" vertical="top"/>
    </xf>
    <xf numFmtId="49" fontId="139" fillId="14" borderId="0">
      <alignment horizontal="center" vertical="center"/>
    </xf>
    <xf numFmtId="49" fontId="111" fillId="14" borderId="0">
      <alignment horizontal="center" vertical="center"/>
    </xf>
    <xf numFmtId="49" fontId="111" fillId="14" borderId="0">
      <alignment horizontal="left" vertical="center"/>
    </xf>
    <xf numFmtId="49" fontId="111" fillId="14" borderId="0">
      <alignment horizontal="right" vertical="center"/>
    </xf>
    <xf numFmtId="0" fontId="111" fillId="14" borderId="0">
      <alignment horizontal="right" vertical="center"/>
    </xf>
    <xf numFmtId="0" fontId="140" fillId="0" borderId="0">
      <alignment horizontal="left" vertical="center"/>
    </xf>
    <xf numFmtId="43" fontId="57" fillId="0" borderId="35">
      <alignment vertical="center"/>
    </xf>
    <xf numFmtId="0" fontId="99" fillId="0" borderId="0">
      <alignment horizontal="center" vertical="center"/>
    </xf>
    <xf numFmtId="0" fontId="141" fillId="0" borderId="0" applyNumberFormat="0" applyFill="0">
      <alignment horizontal="left" vertical="center"/>
    </xf>
    <xf numFmtId="0" fontId="133" fillId="0" borderId="0">
      <alignment vertical="center"/>
    </xf>
    <xf numFmtId="49" fontId="66" fillId="0" borderId="0" applyFill="0" applyBorder="0" applyAlignment="0">
      <alignment vertical="center"/>
    </xf>
    <xf numFmtId="235" fontId="66" fillId="0" borderId="0" applyFill="0" applyBorder="0" applyAlignment="0">
      <alignment vertical="center"/>
    </xf>
    <xf numFmtId="236" fontId="55" fillId="0" borderId="0" applyFill="0" applyBorder="0" applyAlignment="0">
      <alignment vertical="center"/>
    </xf>
    <xf numFmtId="0" fontId="142" fillId="0" borderId="0">
      <alignment horizontal="center" vertical="center"/>
    </xf>
    <xf numFmtId="0" fontId="92" fillId="0" borderId="0">
      <alignment vertical="center"/>
    </xf>
    <xf numFmtId="237" fontId="0" fillId="0" borderId="0" applyFont="0" applyFill="0" applyBorder="0" applyAlignment="0" applyProtection="0">
      <alignment vertical="center"/>
    </xf>
    <xf numFmtId="0" fontId="143" fillId="0" borderId="0" applyNumberFormat="0" applyFill="0" applyBorder="0" applyAlignment="0">
      <alignment vertical="center"/>
      <protection locked="0"/>
    </xf>
    <xf numFmtId="238" fontId="0" fillId="0" borderId="0" applyFont="0" applyFill="0" applyBorder="0" applyAlignment="0" applyProtection="0">
      <alignment vertical="center"/>
    </xf>
    <xf numFmtId="219" fontId="0" fillId="0" borderId="0" applyFont="0" applyFill="0" applyBorder="0" applyAlignment="0" applyProtection="0">
      <alignment vertical="center"/>
    </xf>
    <xf numFmtId="0" fontId="55" fillId="0" borderId="6" applyNumberFormat="0" applyFill="0" applyProtection="0">
      <alignment horizontal="right" vertical="center"/>
    </xf>
    <xf numFmtId="0" fontId="52" fillId="27" borderId="0" applyNumberFormat="0" applyBorder="0" applyAlignment="0" applyProtection="0">
      <alignment vertical="top"/>
      <protection locked="0"/>
    </xf>
    <xf numFmtId="0" fontId="103" fillId="0" borderId="26" applyNumberFormat="0" applyFill="0" applyAlignment="0" applyProtection="0">
      <alignment vertical="center"/>
    </xf>
    <xf numFmtId="0" fontId="103" fillId="0" borderId="0" applyNumberFormat="0" applyFill="0" applyBorder="0" applyAlignment="0" applyProtection="0">
      <alignment vertical="center"/>
    </xf>
    <xf numFmtId="0" fontId="144" fillId="3" borderId="0" applyNumberFormat="0" applyBorder="0" applyAlignment="0" applyProtection="0">
      <alignment vertical="center"/>
    </xf>
    <xf numFmtId="0" fontId="145" fillId="0" borderId="36" applyNumberFormat="0" applyFill="0" applyProtection="0">
      <alignment horizontal="center" vertical="center"/>
    </xf>
    <xf numFmtId="0" fontId="50" fillId="27" borderId="0" applyNumberFormat="0" applyBorder="0" applyAlignment="0" applyProtection="0">
      <alignment vertical="center"/>
    </xf>
    <xf numFmtId="0" fontId="52" fillId="22" borderId="0">
      <alignment vertical="center"/>
    </xf>
    <xf numFmtId="0" fontId="58" fillId="12" borderId="0">
      <alignment vertical="center"/>
    </xf>
    <xf numFmtId="0" fontId="4" fillId="49" borderId="0" applyNumberFormat="0" applyBorder="0" applyAlignment="0" applyProtection="0">
      <alignment vertical="center"/>
    </xf>
    <xf numFmtId="0" fontId="49" fillId="22" borderId="0" applyNumberFormat="0" applyBorder="0" applyAlignment="0" applyProtection="0">
      <alignment vertical="center"/>
    </xf>
    <xf numFmtId="0" fontId="104" fillId="16" borderId="0" applyProtection="0">
      <alignment vertical="center"/>
    </xf>
    <xf numFmtId="0" fontId="4" fillId="30" borderId="0" applyNumberFormat="0" applyBorder="0" applyAlignment="0" applyProtection="0">
      <alignment vertical="center"/>
    </xf>
    <xf numFmtId="239" fontId="4" fillId="0" borderId="0">
      <alignment vertical="center"/>
    </xf>
    <xf numFmtId="0" fontId="146" fillId="0" borderId="0" applyNumberFormat="0" applyFill="0" applyBorder="0" applyAlignment="0" applyProtection="0">
      <alignment vertical="center"/>
    </xf>
    <xf numFmtId="0" fontId="4" fillId="0" borderId="0">
      <alignment vertical="center"/>
    </xf>
    <xf numFmtId="240" fontId="0" fillId="0" borderId="0" applyFont="0" applyFill="0" applyBorder="0" applyAlignment="0" applyProtection="0">
      <alignment vertical="center"/>
    </xf>
    <xf numFmtId="241" fontId="0" fillId="0" borderId="0" applyFont="0" applyFill="0" applyBorder="0" applyAlignment="0" applyProtection="0">
      <alignment vertical="center"/>
    </xf>
    <xf numFmtId="0" fontId="4" fillId="0" borderId="0">
      <alignment horizontal="left" vertical="center" wrapText="1"/>
    </xf>
    <xf numFmtId="0" fontId="4" fillId="0" borderId="0" applyBorder="0">
      <alignment vertical="center"/>
    </xf>
    <xf numFmtId="241" fontId="4" fillId="0" borderId="0">
      <alignment vertical="center"/>
    </xf>
    <xf numFmtId="242" fontId="0" fillId="0" borderId="0" applyFont="0" applyFill="0" applyBorder="0" applyAlignment="0" applyProtection="0">
      <alignment vertical="center"/>
    </xf>
    <xf numFmtId="206" fontId="24" fillId="0" borderId="0">
      <alignment vertical="center"/>
    </xf>
    <xf numFmtId="0" fontId="24" fillId="0" borderId="0">
      <alignment vertical="center"/>
    </xf>
    <xf numFmtId="0" fontId="102" fillId="60" borderId="0" applyNumberFormat="0" applyBorder="0" applyAlignment="0" applyProtection="0">
      <alignment vertical="center"/>
    </xf>
    <xf numFmtId="0" fontId="8" fillId="0" borderId="0" applyNumberFormat="0" applyBorder="0" applyProtection="0">
      <alignment vertical="center"/>
    </xf>
    <xf numFmtId="0" fontId="147" fillId="0" borderId="0" applyNumberFormat="0" applyFill="0" applyBorder="0" applyAlignment="0" applyProtection="0">
      <alignment vertical="center"/>
    </xf>
    <xf numFmtId="0" fontId="148" fillId="0" borderId="0" applyNumberFormat="0" applyFill="0" applyBorder="0" applyAlignment="0" applyProtection="0">
      <alignment vertical="center"/>
    </xf>
    <xf numFmtId="0" fontId="2" fillId="16" borderId="0" applyNumberFormat="0" applyBorder="0" applyAlignment="0" applyProtection="0">
      <alignment vertical="center"/>
    </xf>
    <xf numFmtId="0" fontId="119" fillId="16" borderId="0" applyNumberFormat="0" applyBorder="0" applyAlignment="0" applyProtection="0">
      <alignment vertical="center"/>
    </xf>
    <xf numFmtId="0" fontId="149" fillId="16" borderId="0" applyNumberFormat="0" applyBorder="0" applyAlignment="0" applyProtection="0">
      <alignment vertical="center"/>
    </xf>
    <xf numFmtId="0" fontId="88" fillId="16" borderId="0" applyNumberFormat="0" applyBorder="0" applyAlignment="0" applyProtection="0">
      <alignment vertical="center"/>
    </xf>
    <xf numFmtId="243" fontId="0" fillId="0" borderId="0" applyFont="0" applyFill="0" applyBorder="0" applyAlignment="0" applyProtection="0">
      <alignment vertical="center"/>
    </xf>
    <xf numFmtId="0" fontId="49" fillId="61" borderId="0" applyNumberFormat="0" applyBorder="0" applyAlignment="0" applyProtection="0">
      <alignment vertical="center"/>
    </xf>
    <xf numFmtId="0" fontId="145" fillId="0" borderId="36" applyNumberFormat="0" applyFill="0" applyProtection="0">
      <alignment horizontal="left" vertical="center"/>
    </xf>
    <xf numFmtId="0" fontId="83" fillId="0" borderId="0" applyNumberFormat="0" applyFill="0" applyBorder="0" applyAlignment="0" applyProtection="0">
      <alignment vertical="top"/>
      <protection locked="0"/>
    </xf>
    <xf numFmtId="244" fontId="0" fillId="0" borderId="0" applyFont="0" applyFill="0" applyBorder="0" applyAlignment="0" applyProtection="0">
      <alignment vertical="center"/>
    </xf>
    <xf numFmtId="0" fontId="150" fillId="0" borderId="0">
      <alignment vertical="center"/>
    </xf>
    <xf numFmtId="1" fontId="55" fillId="0" borderId="36" applyFill="0" applyProtection="0">
      <alignment horizontal="center" vertical="center"/>
    </xf>
    <xf numFmtId="180" fontId="0" fillId="0" borderId="0" applyFont="0" applyFill="0" applyBorder="0" applyAlignment="0" applyProtection="0">
      <alignment vertical="center"/>
    </xf>
    <xf numFmtId="0" fontId="151" fillId="15" borderId="18" applyNumberFormat="0" applyAlignment="0" applyProtection="0">
      <alignment vertical="center"/>
    </xf>
    <xf numFmtId="0" fontId="152" fillId="0" borderId="0" applyNumberFormat="0" applyFill="0" applyBorder="0" applyAlignment="0" applyProtection="0">
      <alignment vertical="center"/>
    </xf>
    <xf numFmtId="0" fontId="153" fillId="0" borderId="19" applyNumberFormat="0" applyFill="0" applyAlignment="0" applyProtection="0">
      <alignment vertical="center"/>
    </xf>
    <xf numFmtId="0" fontId="4" fillId="0" borderId="19" applyNumberFormat="0" applyFill="0" applyAlignment="0" applyProtection="0">
      <alignment vertical="center"/>
    </xf>
    <xf numFmtId="206" fontId="0" fillId="0" borderId="0" applyFont="0" applyFill="0" applyBorder="0" applyAlignment="0" applyProtection="0">
      <alignment vertical="center"/>
    </xf>
    <xf numFmtId="245" fontId="0" fillId="0" borderId="0" applyFont="0" applyFill="0" applyBorder="0" applyAlignment="0" applyProtection="0">
      <alignment vertical="center"/>
    </xf>
    <xf numFmtId="0" fontId="154" fillId="0" borderId="0">
      <alignment vertical="center"/>
    </xf>
    <xf numFmtId="0" fontId="102" fillId="62" borderId="0" applyNumberFormat="0" applyBorder="0" applyAlignment="0" applyProtection="0">
      <alignment vertical="center"/>
    </xf>
    <xf numFmtId="0" fontId="102" fillId="63" borderId="0" applyNumberFormat="0" applyBorder="0" applyAlignment="0" applyProtection="0">
      <alignment vertical="center"/>
    </xf>
    <xf numFmtId="0" fontId="102" fillId="64" borderId="0" applyNumberFormat="0" applyBorder="0" applyAlignment="0" applyProtection="0">
      <alignment vertical="center"/>
    </xf>
    <xf numFmtId="246" fontId="55" fillId="0" borderId="36" applyFill="0" applyProtection="0">
      <alignment horizontal="right" vertical="center"/>
    </xf>
    <xf numFmtId="0" fontId="55" fillId="0" borderId="6" applyNumberFormat="0" applyFill="0" applyProtection="0">
      <alignment horizontal="left" vertical="center"/>
    </xf>
    <xf numFmtId="0" fontId="155" fillId="0" borderId="0" applyNumberFormat="0" applyFill="0" applyBorder="0" applyAlignment="0" applyProtection="0">
      <alignment vertical="center"/>
    </xf>
    <xf numFmtId="247" fontId="0" fillId="0" borderId="0" applyFont="0" applyFill="0" applyBorder="0" applyAlignment="0" applyProtection="0">
      <alignment vertical="center"/>
    </xf>
    <xf numFmtId="248" fontId="0" fillId="0" borderId="0" applyFont="0" applyFill="0" applyBorder="0" applyAlignment="0" applyProtection="0">
      <alignment vertical="center"/>
    </xf>
    <xf numFmtId="0" fontId="122" fillId="0" borderId="0">
      <alignment vertical="center"/>
    </xf>
    <xf numFmtId="249" fontId="0" fillId="0" borderId="0" applyFont="0" applyFill="0" applyBorder="0" applyAlignment="0" applyProtection="0">
      <alignment vertical="center"/>
    </xf>
  </cellStyleXfs>
  <cellXfs count="134">
    <xf numFmtId="0" fontId="0" fillId="0" borderId="0" xfId="0" applyAlignment="1"/>
    <xf numFmtId="0" fontId="1" fillId="0" borderId="0" xfId="0" applyFont="1" applyFill="1" applyBorder="1" applyAlignment="1" applyProtection="1">
      <alignment horizontal="center" vertical="center" wrapText="1"/>
    </xf>
    <xf numFmtId="0" fontId="2" fillId="0" borderId="0" xfId="0" applyFont="1" applyFill="1" applyBorder="1" applyAlignment="1">
      <alignment horizontal="right" vertical="center"/>
    </xf>
    <xf numFmtId="0" fontId="3" fillId="0" borderId="1" xfId="0" applyFont="1" applyFill="1" applyBorder="1" applyAlignment="1">
      <alignment horizontal="center" vertical="center"/>
    </xf>
    <xf numFmtId="186" fontId="3" fillId="0" borderId="1" xfId="0" applyNumberFormat="1" applyFon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0" xfId="0" applyNumberFormat="1" applyFont="1" applyFill="1" applyBorder="1" applyAlignment="1">
      <alignment horizontal="left" vertical="center" wrapText="1"/>
    </xf>
    <xf numFmtId="0" fontId="4" fillId="0" borderId="0" xfId="0" applyFont="1" applyFill="1" applyBorder="1" applyAlignment="1">
      <alignment horizontal="left" vertical="center" wrapText="1"/>
    </xf>
    <xf numFmtId="239" fontId="5" fillId="0" borderId="0" xfId="0" applyNumberFormat="1" applyFont="1" applyFill="1" applyAlignment="1">
      <alignment vertical="center"/>
    </xf>
    <xf numFmtId="0" fontId="6" fillId="0" borderId="0" xfId="0" applyFont="1" applyFill="1" applyAlignment="1">
      <alignment horizontal="center" vertical="center"/>
    </xf>
    <xf numFmtId="0" fontId="7" fillId="0" borderId="0" xfId="0" applyFont="1" applyFill="1" applyAlignment="1">
      <alignment horizontal="right" vertical="center"/>
    </xf>
    <xf numFmtId="0" fontId="8" fillId="0" borderId="1" xfId="0" applyFont="1" applyFill="1" applyBorder="1" applyAlignment="1">
      <alignment horizontal="center" vertical="center"/>
    </xf>
    <xf numFmtId="250" fontId="8" fillId="0" borderId="1" xfId="0" applyNumberFormat="1" applyFont="1" applyFill="1" applyBorder="1" applyAlignment="1">
      <alignment horizontal="center" vertical="center"/>
    </xf>
    <xf numFmtId="0" fontId="9" fillId="0" borderId="0" xfId="0" applyFont="1" applyFill="1" applyAlignment="1">
      <alignment vertical="center"/>
    </xf>
    <xf numFmtId="0" fontId="10" fillId="0" borderId="0"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right" vertical="center"/>
    </xf>
    <xf numFmtId="0" fontId="12" fillId="2" borderId="1" xfId="0" applyNumberFormat="1" applyFont="1" applyFill="1" applyBorder="1" applyAlignment="1" applyProtection="1">
      <alignment horizontal="center" vertical="center"/>
    </xf>
    <xf numFmtId="0" fontId="12" fillId="2" borderId="1" xfId="0" applyNumberFormat="1" applyFont="1" applyFill="1" applyBorder="1" applyAlignment="1" applyProtection="1">
      <alignment horizontal="center" vertical="center" wrapText="1"/>
    </xf>
    <xf numFmtId="0" fontId="12" fillId="2" borderId="1" xfId="0" applyNumberFormat="1" applyFont="1" applyFill="1" applyBorder="1" applyAlignment="1" applyProtection="1">
      <alignment vertical="center"/>
    </xf>
    <xf numFmtId="3" fontId="11" fillId="3" borderId="1" xfId="0" applyNumberFormat="1" applyFont="1" applyFill="1" applyBorder="1" applyAlignment="1" applyProtection="1">
      <alignment horizontal="right" vertical="center"/>
    </xf>
    <xf numFmtId="3" fontId="11" fillId="4" borderId="1" xfId="0" applyNumberFormat="1" applyFont="1" applyFill="1" applyBorder="1" applyAlignment="1" applyProtection="1">
      <alignment horizontal="right" vertical="center"/>
    </xf>
    <xf numFmtId="3" fontId="11" fillId="5" borderId="3" xfId="0" applyNumberFormat="1" applyFont="1" applyFill="1" applyBorder="1" applyAlignment="1">
      <alignment horizontal="right" vertical="center"/>
    </xf>
    <xf numFmtId="0" fontId="11" fillId="2" borderId="1" xfId="0" applyNumberFormat="1" applyFont="1" applyFill="1" applyBorder="1" applyAlignment="1" applyProtection="1">
      <alignment vertical="center"/>
    </xf>
    <xf numFmtId="3" fontId="11" fillId="3" borderId="2" xfId="0" applyNumberFormat="1" applyFont="1" applyFill="1" applyBorder="1" applyAlignment="1" applyProtection="1">
      <alignment horizontal="right" vertical="center"/>
    </xf>
    <xf numFmtId="0" fontId="11" fillId="2" borderId="4" xfId="0" applyNumberFormat="1" applyFont="1" applyFill="1" applyBorder="1" applyAlignment="1" applyProtection="1">
      <alignment vertical="center"/>
    </xf>
    <xf numFmtId="3" fontId="11" fillId="4" borderId="5" xfId="0" applyNumberFormat="1" applyFont="1" applyFill="1" applyBorder="1" applyAlignment="1" applyProtection="1">
      <alignment horizontal="right" vertical="center"/>
    </xf>
    <xf numFmtId="3" fontId="11" fillId="3" borderId="6" xfId="0" applyNumberFormat="1" applyFont="1" applyFill="1" applyBorder="1" applyAlignment="1" applyProtection="1">
      <alignment horizontal="right" vertical="center"/>
    </xf>
    <xf numFmtId="0" fontId="5" fillId="6" borderId="0" xfId="0" applyFont="1" applyFill="1" applyBorder="1" applyAlignment="1"/>
    <xf numFmtId="0" fontId="1" fillId="6" borderId="0" xfId="0" applyFont="1" applyFill="1" applyAlignment="1">
      <alignment horizontal="center" vertical="center"/>
    </xf>
    <xf numFmtId="0" fontId="13" fillId="6" borderId="0" xfId="0" applyFont="1" applyFill="1" applyBorder="1" applyAlignment="1">
      <alignment horizontal="right" vertical="center"/>
    </xf>
    <xf numFmtId="0" fontId="14" fillId="6" borderId="0" xfId="0" applyFont="1" applyFill="1" applyBorder="1" applyAlignment="1">
      <alignment horizontal="right" vertical="center"/>
    </xf>
    <xf numFmtId="0" fontId="15" fillId="6" borderId="1" xfId="0" applyFont="1" applyFill="1" applyBorder="1" applyAlignment="1">
      <alignment horizontal="center" vertical="center"/>
    </xf>
    <xf numFmtId="0" fontId="15" fillId="6" borderId="1" xfId="0" applyFont="1" applyFill="1" applyBorder="1" applyAlignment="1">
      <alignment vertical="center"/>
    </xf>
    <xf numFmtId="0" fontId="15"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5" fillId="6" borderId="1" xfId="0" applyFont="1" applyFill="1" applyBorder="1" applyAlignment="1">
      <alignment horizontal="left" vertical="center"/>
    </xf>
    <xf numFmtId="250" fontId="15" fillId="6" borderId="1" xfId="0" applyNumberFormat="1" applyFont="1" applyFill="1" applyBorder="1" applyAlignment="1">
      <alignment horizontal="right" vertical="center"/>
    </xf>
    <xf numFmtId="0" fontId="15" fillId="6" borderId="1" xfId="0" applyFont="1" applyFill="1" applyBorder="1" applyAlignment="1">
      <alignment horizontal="right" vertical="center"/>
    </xf>
    <xf numFmtId="250" fontId="15" fillId="6" borderId="1" xfId="0" applyNumberFormat="1" applyFont="1" applyFill="1" applyBorder="1" applyAlignment="1">
      <alignment horizontal="center" vertical="center"/>
    </xf>
    <xf numFmtId="0" fontId="16" fillId="0" borderId="0" xfId="0" applyFont="1" applyAlignment="1"/>
    <xf numFmtId="2" fontId="17" fillId="0" borderId="0" xfId="0" applyNumberFormat="1" applyFont="1" applyFill="1" applyAlignment="1" applyProtection="1">
      <alignment horizontal="center" vertical="center"/>
    </xf>
    <xf numFmtId="2" fontId="18" fillId="0" borderId="0" xfId="0" applyNumberFormat="1" applyFont="1" applyFill="1" applyAlignment="1" applyProtection="1">
      <alignment horizontal="center" vertical="center"/>
    </xf>
    <xf numFmtId="31" fontId="19" fillId="0" borderId="0" xfId="0" applyNumberFormat="1" applyFont="1" applyAlignment="1" applyProtection="1">
      <alignment horizontal="left"/>
    </xf>
    <xf numFmtId="2" fontId="18" fillId="0" borderId="0" xfId="0" applyNumberFormat="1" applyFont="1" applyBorder="1" applyAlignment="1"/>
    <xf numFmtId="2" fontId="18" fillId="0" borderId="0" xfId="0" applyNumberFormat="1" applyFont="1" applyAlignment="1" applyProtection="1">
      <alignment horizontal="left"/>
    </xf>
    <xf numFmtId="0" fontId="20" fillId="0" borderId="0" xfId="0" applyFont="1" applyFill="1" applyAlignment="1">
      <alignment vertical="center"/>
    </xf>
    <xf numFmtId="2" fontId="19" fillId="0" borderId="0" xfId="0" applyNumberFormat="1" applyFont="1" applyBorder="1" applyAlignment="1">
      <alignment horizontal="center" vertical="center"/>
    </xf>
    <xf numFmtId="0" fontId="4" fillId="0" borderId="0" xfId="0" applyFont="1" applyAlignment="1">
      <alignment horizontal="center" vertical="center"/>
    </xf>
    <xf numFmtId="2" fontId="21" fillId="0" borderId="1" xfId="0" applyNumberFormat="1" applyFont="1" applyBorder="1" applyAlignment="1" applyProtection="1">
      <alignment horizontal="center" vertical="center" wrapText="1"/>
    </xf>
    <xf numFmtId="2" fontId="21" fillId="0" borderId="1" xfId="0" applyNumberFormat="1" applyFont="1" applyFill="1" applyBorder="1" applyAlignment="1" applyProtection="1">
      <alignment horizontal="center" vertical="center" wrapText="1"/>
    </xf>
    <xf numFmtId="2" fontId="21" fillId="0" borderId="1" xfId="0" applyNumberFormat="1" applyFont="1" applyBorder="1" applyAlignment="1">
      <alignment horizontal="center" vertical="center" wrapText="1"/>
    </xf>
    <xf numFmtId="0" fontId="2" fillId="0" borderId="0" xfId="0" applyFont="1" applyAlignment="1">
      <alignment vertical="center"/>
    </xf>
    <xf numFmtId="49" fontId="19" fillId="0" borderId="1" xfId="0" applyNumberFormat="1" applyFont="1" applyFill="1" applyBorder="1" applyAlignment="1" applyProtection="1">
      <alignment horizontal="left" vertical="center" wrapText="1" indent="1"/>
    </xf>
    <xf numFmtId="2" fontId="21" fillId="0" borderId="1" xfId="0" applyNumberFormat="1" applyFont="1" applyBorder="1" applyAlignment="1" applyProtection="1">
      <alignment vertical="center" wrapText="1"/>
    </xf>
    <xf numFmtId="2" fontId="21" fillId="0" borderId="1" xfId="0" applyNumberFormat="1" applyFont="1" applyFill="1" applyBorder="1" applyAlignment="1" applyProtection="1">
      <alignment vertical="center" wrapText="1"/>
    </xf>
    <xf numFmtId="2" fontId="21" fillId="0" borderId="1" xfId="0" applyNumberFormat="1" applyFont="1" applyBorder="1" applyAlignment="1">
      <alignment vertical="center" wrapText="1"/>
    </xf>
    <xf numFmtId="2" fontId="19" fillId="0" borderId="1" xfId="0" applyNumberFormat="1" applyFont="1" applyFill="1" applyBorder="1" applyAlignment="1" applyProtection="1">
      <alignment vertical="center" wrapText="1"/>
    </xf>
    <xf numFmtId="179" fontId="19" fillId="0" borderId="1" xfId="531" applyNumberFormat="1" applyFont="1" applyFill="1" applyBorder="1" applyAlignment="1">
      <alignment vertical="center" wrapText="1"/>
    </xf>
    <xf numFmtId="0" fontId="19" fillId="0" borderId="1" xfId="0" applyFont="1" applyFill="1" applyBorder="1" applyAlignment="1">
      <alignment vertical="center"/>
    </xf>
    <xf numFmtId="49" fontId="19" fillId="0" borderId="1" xfId="0" applyNumberFormat="1" applyFont="1" applyFill="1" applyBorder="1" applyAlignment="1" applyProtection="1">
      <alignment horizontal="left" vertical="center" wrapText="1" indent="3"/>
    </xf>
    <xf numFmtId="0" fontId="4" fillId="0" borderId="0" xfId="0" applyFont="1" applyFill="1" applyAlignment="1">
      <alignment horizontal="center" vertical="center"/>
    </xf>
    <xf numFmtId="0" fontId="2" fillId="0" borderId="0" xfId="0" applyFont="1" applyFill="1" applyAlignment="1">
      <alignment vertical="center"/>
    </xf>
    <xf numFmtId="2" fontId="2" fillId="0" borderId="0" xfId="0" applyNumberFormat="1" applyFont="1" applyAlignment="1">
      <alignment vertical="center"/>
    </xf>
    <xf numFmtId="49" fontId="17" fillId="0" borderId="0" xfId="531" applyNumberFormat="1" applyFont="1" applyFill="1" applyAlignment="1">
      <alignment horizontal="center" vertical="center"/>
    </xf>
    <xf numFmtId="49" fontId="18" fillId="0" borderId="0" xfId="531" applyNumberFormat="1" applyFont="1" applyFill="1" applyAlignment="1">
      <alignment horizontal="center" vertical="center"/>
    </xf>
    <xf numFmtId="0" fontId="19" fillId="0" borderId="0" xfId="0" applyFont="1" applyAlignment="1">
      <alignment vertical="center"/>
    </xf>
    <xf numFmtId="49" fontId="21" fillId="0" borderId="7" xfId="531" applyNumberFormat="1" applyFont="1" applyFill="1" applyBorder="1" applyAlignment="1">
      <alignment horizontal="center" vertical="center"/>
    </xf>
    <xf numFmtId="0" fontId="19" fillId="0" borderId="1" xfId="614" applyNumberFormat="1" applyFont="1" applyFill="1" applyBorder="1" applyAlignment="1" applyProtection="1">
      <alignment horizontal="left" vertical="center" wrapText="1"/>
    </xf>
    <xf numFmtId="179" fontId="19" fillId="0" borderId="1" xfId="531" applyNumberFormat="1" applyFont="1" applyFill="1" applyBorder="1" applyAlignment="1">
      <alignment horizontal="center" vertical="center" wrapText="1"/>
    </xf>
    <xf numFmtId="49" fontId="2" fillId="0" borderId="1" xfId="531" applyNumberFormat="1" applyFont="1" applyFill="1" applyBorder="1" applyAlignment="1" applyProtection="1">
      <alignment horizontal="left" vertical="center"/>
    </xf>
    <xf numFmtId="0" fontId="22" fillId="0" borderId="1" xfId="0" applyFont="1" applyFill="1" applyBorder="1" applyAlignment="1"/>
    <xf numFmtId="49" fontId="21" fillId="0" borderId="1" xfId="531" applyNumberFormat="1" applyFont="1" applyFill="1" applyBorder="1" applyAlignment="1" applyProtection="1">
      <alignment horizontal="center" vertical="center"/>
    </xf>
    <xf numFmtId="0" fontId="22" fillId="0" borderId="1" xfId="0" applyFont="1" applyBorder="1" applyAlignment="1"/>
    <xf numFmtId="0" fontId="23" fillId="0" borderId="0" xfId="0" applyFont="1" applyAlignment="1">
      <alignment horizontal="centerContinuous" vertical="center"/>
    </xf>
    <xf numFmtId="0" fontId="0" fillId="0" borderId="0" xfId="0" applyAlignment="1">
      <alignment horizontal="right"/>
    </xf>
    <xf numFmtId="0" fontId="12" fillId="7" borderId="3" xfId="0" applyNumberFormat="1" applyFont="1" applyFill="1" applyBorder="1" applyAlignment="1">
      <alignment horizontal="left" vertical="center"/>
    </xf>
    <xf numFmtId="0" fontId="12" fillId="7" borderId="3" xfId="0" applyNumberFormat="1" applyFont="1" applyFill="1" applyBorder="1" applyAlignment="1">
      <alignment horizontal="center" vertical="center"/>
    </xf>
    <xf numFmtId="3" fontId="11" fillId="8" borderId="3" xfId="0" applyNumberFormat="1" applyFont="1" applyFill="1" applyBorder="1" applyAlignment="1">
      <alignment horizontal="right" vertical="center"/>
    </xf>
    <xf numFmtId="0" fontId="11" fillId="9" borderId="3" xfId="0" applyNumberFormat="1" applyFont="1" applyFill="1" applyBorder="1" applyAlignment="1">
      <alignment horizontal="left" vertical="center"/>
    </xf>
    <xf numFmtId="0" fontId="12" fillId="9" borderId="3" xfId="0" applyNumberFormat="1" applyFont="1" applyFill="1" applyBorder="1" applyAlignment="1">
      <alignment horizontal="left" vertical="center"/>
    </xf>
    <xf numFmtId="3" fontId="11" fillId="10" borderId="3" xfId="0" applyNumberFormat="1" applyFont="1" applyFill="1" applyBorder="1" applyAlignment="1">
      <alignment horizontal="right" vertical="center"/>
    </xf>
    <xf numFmtId="0" fontId="12" fillId="9" borderId="3" xfId="0" applyNumberFormat="1" applyFont="1" applyFill="1" applyBorder="1" applyAlignment="1">
      <alignment vertical="center"/>
    </xf>
    <xf numFmtId="0" fontId="11" fillId="9" borderId="3" xfId="0" applyNumberFormat="1" applyFont="1" applyFill="1" applyBorder="1" applyAlignment="1">
      <alignment vertical="center"/>
    </xf>
    <xf numFmtId="0" fontId="11" fillId="0" borderId="0" xfId="0" applyFont="1" applyFill="1" applyBorder="1" applyAlignment="1">
      <alignment vertical="center"/>
    </xf>
    <xf numFmtId="0" fontId="11" fillId="0" borderId="0" xfId="0" applyFont="1" applyFill="1" applyBorder="1" applyAlignment="1">
      <alignment horizontal="right" vertical="center"/>
    </xf>
    <xf numFmtId="0" fontId="11" fillId="7" borderId="3" xfId="0" applyNumberFormat="1" applyFont="1" applyFill="1" applyBorder="1" applyAlignment="1">
      <alignment horizontal="left" vertical="center"/>
    </xf>
    <xf numFmtId="0" fontId="12" fillId="7" borderId="3" xfId="0" applyNumberFormat="1" applyFont="1" applyFill="1" applyBorder="1" applyAlignment="1">
      <alignment vertical="center"/>
    </xf>
    <xf numFmtId="0" fontId="11" fillId="7" borderId="3" xfId="0" applyNumberFormat="1" applyFont="1" applyFill="1" applyBorder="1" applyAlignment="1">
      <alignment vertical="center"/>
    </xf>
    <xf numFmtId="3" fontId="11" fillId="11" borderId="3" xfId="0" applyNumberFormat="1" applyFont="1" applyFill="1" applyBorder="1" applyAlignment="1">
      <alignment horizontal="right" vertical="center"/>
    </xf>
    <xf numFmtId="3" fontId="11" fillId="11" borderId="8" xfId="0" applyNumberFormat="1" applyFont="1" applyFill="1" applyBorder="1" applyAlignment="1">
      <alignment horizontal="right" vertical="center"/>
    </xf>
    <xf numFmtId="0" fontId="12" fillId="7" borderId="9" xfId="0" applyNumberFormat="1" applyFont="1" applyFill="1" applyBorder="1" applyAlignment="1">
      <alignment vertical="center"/>
    </xf>
    <xf numFmtId="0" fontId="12" fillId="9" borderId="9" xfId="0" applyNumberFormat="1" applyFont="1" applyFill="1" applyBorder="1" applyAlignment="1">
      <alignment vertical="center"/>
    </xf>
    <xf numFmtId="3" fontId="11" fillId="8" borderId="10" xfId="0" applyNumberFormat="1" applyFont="1" applyFill="1" applyBorder="1" applyAlignment="1">
      <alignment horizontal="right" vertical="center"/>
    </xf>
    <xf numFmtId="2" fontId="19" fillId="0" borderId="0" xfId="0" applyNumberFormat="1" applyFont="1" applyAlignment="1"/>
    <xf numFmtId="2" fontId="21" fillId="0" borderId="4" xfId="0" applyNumberFormat="1" applyFont="1" applyBorder="1" applyAlignment="1" applyProtection="1">
      <alignment horizontal="center" vertical="center" wrapText="1"/>
    </xf>
    <xf numFmtId="2" fontId="21" fillId="0" borderId="11" xfId="0" applyNumberFormat="1" applyFont="1" applyBorder="1" applyAlignment="1" applyProtection="1">
      <alignment horizontal="center" vertical="center" wrapText="1"/>
    </xf>
    <xf numFmtId="2" fontId="21" fillId="0" borderId="5" xfId="0" applyNumberFormat="1" applyFont="1" applyBorder="1" applyAlignment="1" applyProtection="1">
      <alignment horizontal="center" vertical="center" wrapText="1"/>
    </xf>
    <xf numFmtId="0" fontId="19" fillId="0" borderId="1" xfId="0" applyFont="1" applyBorder="1" applyAlignment="1"/>
    <xf numFmtId="2" fontId="19" fillId="0" borderId="1" xfId="0" applyNumberFormat="1" applyFont="1" applyBorder="1" applyAlignment="1" applyProtection="1">
      <alignment horizontal="center" vertical="center" wrapText="1"/>
    </xf>
    <xf numFmtId="0" fontId="22" fillId="0" borderId="0" xfId="0" applyFont="1" applyAlignment="1"/>
    <xf numFmtId="2" fontId="19" fillId="0" borderId="0" xfId="0" applyNumberFormat="1" applyFont="1" applyAlignment="1" applyProtection="1">
      <alignment horizontal="center" vertical="center"/>
    </xf>
    <xf numFmtId="179" fontId="19" fillId="0" borderId="1" xfId="531" applyNumberFormat="1" applyFont="1" applyFill="1" applyBorder="1" applyAlignment="1" applyProtection="1">
      <alignment vertical="center" wrapText="1"/>
    </xf>
    <xf numFmtId="0" fontId="24" fillId="0" borderId="0" xfId="0" applyNumberFormat="1" applyFont="1" applyFill="1" applyBorder="1" applyAlignment="1" applyProtection="1">
      <alignment horizontal="center" vertical="center"/>
    </xf>
    <xf numFmtId="0" fontId="11" fillId="7" borderId="9" xfId="0" applyNumberFormat="1" applyFont="1" applyFill="1" applyBorder="1" applyAlignment="1">
      <alignment vertical="center"/>
    </xf>
    <xf numFmtId="0" fontId="12" fillId="7" borderId="3" xfId="0" applyNumberFormat="1" applyFont="1" applyFill="1" applyBorder="1" applyAlignment="1">
      <alignment horizontal="center" vertical="center" wrapText="1"/>
    </xf>
    <xf numFmtId="0" fontId="12" fillId="7" borderId="9" xfId="0" applyNumberFormat="1" applyFont="1" applyFill="1" applyBorder="1" applyAlignment="1">
      <alignment horizontal="center" vertical="center" wrapText="1"/>
    </xf>
    <xf numFmtId="0" fontId="12" fillId="7" borderId="8" xfId="0" applyNumberFormat="1" applyFont="1" applyFill="1" applyBorder="1" applyAlignment="1">
      <alignment horizontal="center" vertical="center" wrapText="1"/>
    </xf>
    <xf numFmtId="0" fontId="12" fillId="7" borderId="12" xfId="0" applyNumberFormat="1" applyFont="1" applyFill="1" applyBorder="1" applyAlignment="1">
      <alignment horizontal="center" vertical="center" wrapText="1"/>
    </xf>
    <xf numFmtId="0" fontId="25" fillId="0" borderId="0" xfId="0" applyNumberFormat="1" applyFont="1" applyFill="1" applyAlignment="1"/>
    <xf numFmtId="0" fontId="10" fillId="0" borderId="0" xfId="0" applyNumberFormat="1" applyFont="1" applyFill="1" applyAlignment="1" applyProtection="1">
      <alignment horizontal="center" vertical="center"/>
    </xf>
    <xf numFmtId="0" fontId="11" fillId="0" borderId="0" xfId="0" applyNumberFormat="1" applyFont="1" applyFill="1" applyBorder="1" applyAlignment="1" applyProtection="1">
      <alignment horizontal="left" vertical="center"/>
    </xf>
    <xf numFmtId="3" fontId="11" fillId="10" borderId="8" xfId="0" applyNumberFormat="1" applyFont="1" applyFill="1" applyBorder="1" applyAlignment="1">
      <alignment horizontal="right" vertical="center"/>
    </xf>
    <xf numFmtId="0" fontId="12" fillId="9" borderId="9" xfId="0" applyNumberFormat="1" applyFont="1" applyFill="1" applyBorder="1" applyAlignment="1">
      <alignment horizontal="left" vertical="center"/>
    </xf>
    <xf numFmtId="3" fontId="11" fillId="10" borderId="10" xfId="0" applyNumberFormat="1" applyFont="1" applyFill="1" applyBorder="1" applyAlignment="1">
      <alignment horizontal="right" vertical="center"/>
    </xf>
    <xf numFmtId="0" fontId="11" fillId="9" borderId="8" xfId="0" applyNumberFormat="1" applyFont="1" applyFill="1" applyBorder="1" applyAlignment="1">
      <alignment horizontal="left" vertical="center"/>
    </xf>
    <xf numFmtId="0" fontId="12" fillId="9" borderId="8" xfId="0" applyNumberFormat="1" applyFont="1" applyFill="1" applyBorder="1" applyAlignment="1">
      <alignment horizontal="left" vertical="center"/>
    </xf>
    <xf numFmtId="0" fontId="11" fillId="9" borderId="9" xfId="0" applyNumberFormat="1" applyFont="1" applyFill="1" applyBorder="1" applyAlignment="1">
      <alignment horizontal="left" vertical="center"/>
    </xf>
    <xf numFmtId="0" fontId="10"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26" fillId="0" borderId="1" xfId="0" applyNumberFormat="1" applyFont="1" applyFill="1" applyBorder="1" applyAlignment="1">
      <alignment horizontal="center" vertical="center"/>
    </xf>
    <xf numFmtId="0" fontId="3" fillId="0" borderId="1" xfId="0" applyNumberFormat="1" applyFont="1" applyFill="1" applyBorder="1" applyAlignment="1">
      <alignment horizontal="left" vertical="center"/>
    </xf>
    <xf numFmtId="0" fontId="19" fillId="0" borderId="0" xfId="544" applyFont="1" applyFill="1" applyAlignment="1"/>
    <xf numFmtId="0" fontId="17" fillId="0" borderId="0" xfId="544" applyNumberFormat="1" applyFont="1" applyFill="1" applyAlignment="1" applyProtection="1">
      <alignment horizontal="center" vertical="center"/>
    </xf>
    <xf numFmtId="0" fontId="18" fillId="0" borderId="0" xfId="544" applyNumberFormat="1" applyFont="1" applyFill="1" applyAlignment="1" applyProtection="1">
      <alignment horizontal="center" vertical="center"/>
    </xf>
    <xf numFmtId="0" fontId="27" fillId="0" borderId="0" xfId="544" applyFont="1" applyFill="1" applyAlignment="1">
      <alignment vertical="center"/>
    </xf>
    <xf numFmtId="0" fontId="21" fillId="0" borderId="1" xfId="544" applyNumberFormat="1" applyFont="1" applyFill="1" applyBorder="1" applyAlignment="1" applyProtection="1">
      <alignment horizontal="center" vertical="center"/>
    </xf>
    <xf numFmtId="0" fontId="2" fillId="0" borderId="0" xfId="544" applyFont="1" applyFill="1" applyAlignment="1">
      <alignment vertical="center"/>
    </xf>
    <xf numFmtId="0" fontId="19" fillId="0" borderId="1" xfId="544" applyNumberFormat="1" applyFont="1" applyFill="1" applyBorder="1" applyAlignment="1" applyProtection="1">
      <alignment horizontal="left" vertical="center"/>
    </xf>
    <xf numFmtId="0" fontId="2" fillId="0" borderId="1" xfId="544" applyFont="1" applyFill="1" applyBorder="1" applyAlignment="1">
      <alignment vertical="center" wrapText="1"/>
    </xf>
    <xf numFmtId="0" fontId="19" fillId="0" borderId="1" xfId="544" applyNumberFormat="1" applyFont="1" applyFill="1" applyBorder="1" applyAlignment="1" applyProtection="1">
      <alignment horizontal="center" vertical="center"/>
    </xf>
    <xf numFmtId="0" fontId="2" fillId="0" borderId="0" xfId="544" applyNumberFormat="1" applyFont="1" applyFill="1" applyBorder="1" applyAlignment="1" applyProtection="1">
      <alignment vertical="center"/>
    </xf>
  </cellXfs>
  <cellStyles count="6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gdp" xfId="49"/>
    <cellStyle name="?…????è [0.00]_Region Orders (2)" xfId="50"/>
    <cellStyle name="40% - 强调文字颜色 2 3 4 8" xfId="51"/>
    <cellStyle name="输出 3 2 3 3" xfId="52"/>
    <cellStyle name="汇总 8 2 5 2 5" xfId="53"/>
    <cellStyle name="20% - 强调文字颜色 6 2 12" xfId="54"/>
    <cellStyle name="40% - Accent2 2 4" xfId="55"/>
    <cellStyle name="输入 2 6 2 2 4" xfId="56"/>
    <cellStyle name="Accent5 2 2 5" xfId="57"/>
    <cellStyle name="标题 5 3 10" xfId="58"/>
    <cellStyle name="20% - 强调文字颜色 2 3 6" xfId="59"/>
    <cellStyle name="计算 3 2 4 2 2 3" xfId="60"/>
    <cellStyle name="输出 2 3 6" xfId="61"/>
    <cellStyle name="40% - 强调文字颜色 4 2 4 2 2 3" xfId="62"/>
    <cellStyle name="输入 10 2 2 2 3 2" xfId="63"/>
    <cellStyle name="20% - 强调文字颜色 2 3 3 2 10" xfId="64"/>
    <cellStyle name="差_2006年水利统计指标统计表_财力性转移支付2010年预算参考数 4 2 2" xfId="65"/>
    <cellStyle name="Normal - Style1 22" xfId="66"/>
    <cellStyle name="好_1_财力性转移支付2010年预算参考数_12.25-发教育厅-2016年高职生均年初预算控制数分配表" xfId="67"/>
    <cellStyle name="Accent2 - 40%" xfId="68"/>
    <cellStyle name="20% - 强调文字颜色 1 3 3 2 17" xfId="69"/>
    <cellStyle name="Accent4 - 40% 3 3" xfId="70"/>
    <cellStyle name="_表1汇总表 3 2 3" xfId="71"/>
    <cellStyle name="40% - 强调文字颜色 3 3 3 2" xfId="72"/>
    <cellStyle name="Calculation 3 3 2 3" xfId="73"/>
    <cellStyle name="差_12滨州 4" xfId="74"/>
    <cellStyle name="20% - 輔色4" xfId="75"/>
    <cellStyle name="?…????è_Region Orders (2)" xfId="76"/>
    <cellStyle name="40% - 强调文字颜色 4 3 4" xfId="77"/>
    <cellStyle name="?鹎%U龡&amp;H齲_x0001_C铣_x0014__x0007__x0001__x0001_ 3" xfId="78"/>
    <cellStyle name="20% - 强调文字颜色 4 2 4 2 2 7" xfId="79"/>
    <cellStyle name="好_合并" xfId="80"/>
    <cellStyle name="强调文字颜色 3 2 3 10" xfId="81"/>
    <cellStyle name="Input [yellow] 2 6 2" xfId="82"/>
    <cellStyle name="20% - 强调文字颜色 3 2 4 3 9" xfId="83"/>
    <cellStyle name="差_05潍坊 5 4" xfId="84"/>
    <cellStyle name="_2006年综合经营计划表（城北支行版5）" xfId="85"/>
    <cellStyle name="强调文字颜色 3 2 19" xfId="86"/>
    <cellStyle name="Accent4 - 40% 2 2 4" xfId="87"/>
    <cellStyle name="差_07临沂 2 4" xfId="88"/>
    <cellStyle name="40% - 强调文字颜色 3 2 4 3 10" xfId="89"/>
    <cellStyle name="强调文字颜色 2 2 4 2 17" xfId="90"/>
    <cellStyle name="輸入 3 5 2" xfId="91"/>
    <cellStyle name="20% - 强调文字颜色 3 3 22" xfId="92"/>
    <cellStyle name="Border 5" xfId="93"/>
    <cellStyle name="20% - Accent6 3 2 2" xfId="94"/>
    <cellStyle name="_ET_STYLE_NoName_00__Sheet3" xfId="95"/>
    <cellStyle name="60% - 强调文字颜色 5 3 4 18" xfId="96"/>
    <cellStyle name="汇总 2 4 2 3 6" xfId="97"/>
    <cellStyle name="强调文字颜色 2 2 2 2 15" xfId="98"/>
    <cellStyle name="60% - 强调文字颜色 3 2 4 3 2" xfId="99"/>
    <cellStyle name="输出 2 2 8 6" xfId="100"/>
    <cellStyle name="40% - 强调文字颜色 1 3 3 14" xfId="101"/>
    <cellStyle name="强调文字颜色 6 2 4 2 17" xfId="102"/>
    <cellStyle name="检查单元格 3 3 13" xfId="103"/>
    <cellStyle name="表标题 3 2 3" xfId="104"/>
    <cellStyle name="好_34青海_财力性转移支付2010年预算参考数_隋心对账单定稿0514" xfId="105"/>
    <cellStyle name="計算方式 3 6" xfId="106"/>
    <cellStyle name="20% - 强调文字颜色 5 2 22" xfId="107"/>
    <cellStyle name="差_汇总_财力性转移支付2010年预算参考数_合并" xfId="108"/>
    <cellStyle name="小数 2 5 3 2 2 4" xfId="109"/>
    <cellStyle name="差_成本差异系数_03_2010年各地区一般预算平衡表" xfId="110"/>
    <cellStyle name="汇总 3 3 6 2 2" xfId="111"/>
    <cellStyle name="好_2006年34青海_12.25-发教育厅-2016年高职生均年初预算控制数分配表" xfId="112"/>
    <cellStyle name="60% - 强调文字颜色 2 2 22" xfId="113"/>
    <cellStyle name="计算 2 4 7" xfId="114"/>
    <cellStyle name="标题 1 2 2 4" xfId="115"/>
    <cellStyle name="汇总 2 2 4 4 2 3 2" xfId="116"/>
    <cellStyle name="Accent5 - 20% 4 6" xfId="117"/>
    <cellStyle name="_ET_STYLE_NoName_00__县公司" xfId="118"/>
    <cellStyle name="常规 23 4 2 2" xfId="119"/>
    <cellStyle name="20% - 强调文字颜色 1 4 3" xfId="120"/>
    <cellStyle name="40% - 强调文字颜色 4 2 3 3" xfId="121"/>
    <cellStyle name="_1123试算平衡表（模板）（马雪泉）" xfId="122"/>
    <cellStyle name="警告文本 4 2 19" xfId="123"/>
    <cellStyle name="差_530623_2006年县级财政报表附表 4" xfId="124"/>
    <cellStyle name="60% - 强调文字颜色 4 2 3" xfId="125"/>
    <cellStyle name="_00  2011年考核表" xfId="126"/>
    <cellStyle name="Grey 7" xfId="127"/>
    <cellStyle name="差_Book2" xfId="128"/>
    <cellStyle name="Dollar (zero dec) 2 2" xfId="129"/>
    <cellStyle name="40% - 强调文字颜色 6 15" xfId="130"/>
    <cellStyle name="Prefilled 2 2 2 4 2" xfId="131"/>
    <cellStyle name="no dec 11" xfId="132"/>
    <cellStyle name="标题 2 3 2 18" xfId="133"/>
    <cellStyle name="_Book1_5" xfId="134"/>
    <cellStyle name="_2007年上半年全国地方级和部分城市收支情况 4" xfId="135"/>
    <cellStyle name="常规 52 2 3" xfId="136"/>
    <cellStyle name="20% - 輔色2" xfId="137"/>
    <cellStyle name="20% - 輔色3" xfId="138"/>
    <cellStyle name="60% - 强调文字颜色 4 7_四队计价2011-6" xfId="139"/>
    <cellStyle name="40% - Accent4 3 2 3" xfId="140"/>
    <cellStyle name="数字 5 2 2 3 2" xfId="141"/>
    <cellStyle name="20% - 着色 1" xfId="142"/>
    <cellStyle name="强调文字颜色 6 2 2 8" xfId="143"/>
    <cellStyle name="20% - 輔色5" xfId="144"/>
    <cellStyle name="百分比 3 2 3 2" xfId="145"/>
    <cellStyle name="20% - 輔色6" xfId="146"/>
    <cellStyle name="适中 8 2" xfId="147"/>
    <cellStyle name="差_12滨州 7" xfId="148"/>
    <cellStyle name="Header2 4 3 2 3 2" xfId="149"/>
    <cellStyle name="20% - Accent3 4 4" xfId="150"/>
    <cellStyle name="Accent4 - 60% 4 3" xfId="151"/>
    <cellStyle name="_ET_STYLE_NoName_00__红线成本编制附表（局指样表）" xfId="152"/>
    <cellStyle name="60% - Accent4 2 2 2" xfId="153"/>
    <cellStyle name="20% - 强调文字颜色 1 6" xfId="154"/>
    <cellStyle name="强调文字颜色 5 3 2 18" xfId="155"/>
    <cellStyle name="链接单元格 2 3 2 7" xfId="156"/>
    <cellStyle name="20% - 强调文字颜色 6 6" xfId="157"/>
    <cellStyle name="Accent3 - 60% 5 4" xfId="158"/>
    <cellStyle name="60% - 强调文字颜色 6 3 3 2 14" xfId="159"/>
    <cellStyle name="Accent1 7 2" xfId="160"/>
    <cellStyle name="40% - 强调文字颜色 2 6" xfId="161"/>
    <cellStyle name=" 1 4" xfId="162"/>
    <cellStyle name="60% - 强调文字颜色 1 2 3 2" xfId="163"/>
    <cellStyle name="Normal - Style1 5" xfId="164"/>
    <cellStyle name="60% - 强调文字颜色 4 3 2 12" xfId="165"/>
    <cellStyle name="差_2008年支出核定 5 2" xfId="166"/>
    <cellStyle name="?? [0.00]_Analysis of Loans" xfId="167"/>
    <cellStyle name="?? [0]" xfId="168"/>
    <cellStyle name="60% - 强调文字颜色 6 2 4 10" xfId="169"/>
    <cellStyle name="Comma  - Style7" xfId="170"/>
    <cellStyle name="60% - 强调文字颜色 5 10" xfId="171"/>
    <cellStyle name="差_530623_2006年县级财政报表附表 2 2" xfId="172"/>
    <cellStyle name="???? [0.00]_Analysis of Loans" xfId="173"/>
    <cellStyle name="????_Analysis of Loans" xfId="174"/>
    <cellStyle name="?鹎%U龡&amp;H?_x0008__x001c__x001c_?_x0007__x0001__x0001_ 2" xfId="175"/>
    <cellStyle name="强调文字颜色 4 2 4 2 3" xfId="176"/>
    <cellStyle name="标题 1 3 15" xfId="177"/>
    <cellStyle name="@_text" xfId="178"/>
    <cellStyle name="_Book1_1 3" xfId="179"/>
    <cellStyle name="Followed Hyperlink_8-邢台折~3" xfId="180"/>
    <cellStyle name="Accent2 - 60% 4 2 5" xfId="181"/>
    <cellStyle name="标题 3 21" xfId="182"/>
    <cellStyle name="_norma1_2007年上半年我市、全国、辽宁省、15城市财政收支情况表－政府全会用 3" xfId="183"/>
    <cellStyle name="Accent1 - 60% 3" xfId="184"/>
    <cellStyle name="警告文本 7" xfId="185"/>
    <cellStyle name="Explanatory Text 2 6" xfId="186"/>
    <cellStyle name="Accent4 7 2" xfId="187"/>
    <cellStyle name="差_城建部门 2" xfId="188"/>
    <cellStyle name="好_汇总-县级财政报表附表 6" xfId="189"/>
    <cellStyle name="輸出 2 3 2" xfId="190"/>
    <cellStyle name="40% - 强调文字颜色 6 2 2 4" xfId="191"/>
    <cellStyle name="常规 4 3 6" xfId="192"/>
    <cellStyle name="entry box 2 2 4 2" xfId="193"/>
    <cellStyle name="_14新宾 3" xfId="194"/>
    <cellStyle name="差_11大理_财力性转移支付2010年预算参考数 5 2" xfId="195"/>
    <cellStyle name="40% - 强调文字颜色 5 2 2 5" xfId="196"/>
    <cellStyle name="Total 3 2" xfId="197"/>
    <cellStyle name="好_行政(燃修费)_民生政策最低支出需求_财力性转移支付2010年预算参考数 3" xfId="198"/>
    <cellStyle name="常规 16 2 5" xfId="199"/>
    <cellStyle name="常规 21 2 5" xfId="200"/>
    <cellStyle name="强调文字颜色 4 3 4 8" xfId="201"/>
    <cellStyle name="Accent1 - 40% 2 3" xfId="202"/>
    <cellStyle name="解释性文本 3 2 11" xfId="203"/>
    <cellStyle name="20% - Accent6 2 2 3" xfId="204"/>
    <cellStyle name="Accent1 5 5" xfId="205"/>
    <cellStyle name="20% - 强调文字颜色 3 2 8" xfId="206"/>
    <cellStyle name="40% - Accent3 3 2 3" xfId="207"/>
    <cellStyle name="货币[0] 2 8" xfId="208"/>
    <cellStyle name="20% - 强调文字颜色 1 2_2017年人大参阅资料（代表大会-定）1.14" xfId="209"/>
    <cellStyle name="后继超链接 5" xfId="210"/>
    <cellStyle name="{Thousand [0]}" xfId="211"/>
    <cellStyle name="60% - 强调文字颜色 3 3 17" xfId="212"/>
    <cellStyle name="_2006－2009年结余结转情况 4" xfId="213"/>
    <cellStyle name="差_09黑龙江_财力性转移支付2010年预算参考数 5 2" xfId="214"/>
    <cellStyle name="Accent6 4 2 2" xfId="215"/>
    <cellStyle name="Accent3 - 40% 3 5" xfId="216"/>
    <cellStyle name="Accent5 - 60% 3 2" xfId="217"/>
    <cellStyle name="差_2015年高等教育教职工和学生情况" xfId="218"/>
    <cellStyle name="20% - 强调文字颜色 2 2 4_2017年人大参阅资料（代表大会-定）1.14" xfId="219"/>
    <cellStyle name="常规 2 2 3 2" xfId="220"/>
    <cellStyle name="差_Book1_县公司 2" xfId="221"/>
    <cellStyle name="Currency [0] 6" xfId="222"/>
    <cellStyle name="60% - 强调文字颜色 2 2 4 3" xfId="223"/>
    <cellStyle name="Heading 1 3 5" xfId="224"/>
    <cellStyle name="常规 13 2_Book1" xfId="225"/>
    <cellStyle name="Heading 2 2 6" xfId="226"/>
    <cellStyle name="40% - Accent6 2 2 3" xfId="227"/>
    <cellStyle name="标题 2 4 2 20" xfId="228"/>
    <cellStyle name="_4月表 3" xfId="229"/>
    <cellStyle name="差_（20120229）新增报表表样 3 2 3" xfId="230"/>
    <cellStyle name="40% - 强调文字颜色 1 3_2017年人大参阅资料（代表大会-定）1.14" xfId="231"/>
    <cellStyle name="着色 5 4" xfId="232"/>
    <cellStyle name="好_汇总-县级财政报表附表" xfId="233"/>
    <cellStyle name="F5" xfId="234"/>
    <cellStyle name="Calc Percent (2)" xfId="235"/>
    <cellStyle name="强调文字颜色 1 3 3 14" xfId="236"/>
    <cellStyle name="Accent3 - 20% 8" xfId="237"/>
    <cellStyle name="Enter Units (2)" xfId="238"/>
    <cellStyle name="标题 3 2 5" xfId="239"/>
    <cellStyle name="差_2006年33甘肃 3 2 4" xfId="240"/>
    <cellStyle name="20% - Accent5 2 2 5" xfId="241"/>
    <cellStyle name="好_Book1_1_Book1 2" xfId="242"/>
    <cellStyle name="千位分隔[0] 8" xfId="243"/>
    <cellStyle name="Accent6 8 2" xfId="244"/>
    <cellStyle name="标题 2 2 8" xfId="245"/>
    <cellStyle name="标题 1 2 2 21" xfId="246"/>
    <cellStyle name="40% - Accent1 2 4" xfId="247"/>
    <cellStyle name="wrap" xfId="248"/>
    <cellStyle name="常规 31 2 2" xfId="249"/>
    <cellStyle name="Neutral 2 2 3" xfId="250"/>
    <cellStyle name="Accent6 - 40% 3 2 2" xfId="251"/>
    <cellStyle name="no dec 2 4" xfId="252"/>
    <cellStyle name="百分比 2 2 5 2" xfId="253"/>
    <cellStyle name="60% - Accent3 5" xfId="254"/>
    <cellStyle name="60% - 强调文字颜色 6 3 4 4" xfId="255"/>
    <cellStyle name="Input Cells" xfId="256"/>
    <cellStyle name="Accent5 8 2" xfId="257"/>
    <cellStyle name="40% - 輔色6" xfId="258"/>
    <cellStyle name="Accent3 2 2 2" xfId="259"/>
    <cellStyle name="Accent6 4 5" xfId="260"/>
    <cellStyle name="Accent4 - 40% 3 2 2" xfId="261"/>
    <cellStyle name="标题 4 4 5" xfId="262"/>
    <cellStyle name="Accent3 - 60% 4" xfId="263"/>
    <cellStyle name="差_发教育厅工资晋级预发第三步津补贴" xfId="264"/>
    <cellStyle name="好_2006年分析表 2" xfId="265"/>
    <cellStyle name="货币 2_发文表-2015年资源枯竭城市转移支付资金安排表（定）" xfId="266"/>
    <cellStyle name="常规_全市" xfId="267"/>
    <cellStyle name="Accent6 - 20% 12" xfId="268"/>
    <cellStyle name="常规 2 81" xfId="269"/>
    <cellStyle name="20% - 强调文字颜色 4 2 3 5" xfId="270"/>
    <cellStyle name="Accent2 - 60% 3 4" xfId="271"/>
    <cellStyle name="好_30云南 4" xfId="272"/>
    <cellStyle name="标题 6 3 14" xfId="273"/>
    <cellStyle name="差_副本73283696546880457822010-04-29 2" xfId="274"/>
    <cellStyle name="60% - 强调文字颜色 3 4 5" xfId="275"/>
    <cellStyle name="40% - Accent3 4 2" xfId="276"/>
    <cellStyle name="Accent1 - 40% 2 2 4" xfId="277"/>
    <cellStyle name="差_03昭通 2 4" xfId="278"/>
    <cellStyle name="Currency$[2]" xfId="279"/>
    <cellStyle name="Accent3 - 60% 3 2 2" xfId="280"/>
    <cellStyle name="检查单元格 2 3 2 3" xfId="281"/>
    <cellStyle name="差_城建部门 2 2" xfId="282"/>
    <cellStyle name="S1-0 2" xfId="283"/>
    <cellStyle name="资产 3 3" xfId="284"/>
    <cellStyle name="60% - 强调文字颜色 1 19" xfId="285"/>
    <cellStyle name="60% - Accent1 7" xfId="286"/>
    <cellStyle name="Accent4 2 2 5" xfId="287"/>
    <cellStyle name="_中小表1 2" xfId="288"/>
    <cellStyle name="40% - Accent5 3 2 2" xfId="289"/>
    <cellStyle name="40% - Accent5 3 2 3" xfId="290"/>
    <cellStyle name="20% - Accent5 2 2 2" xfId="291"/>
    <cellStyle name="40% - 强调文字颜色 3 2_2017年人大参阅资料（代表大会-定）1.14" xfId="292"/>
    <cellStyle name="{Comma [0]}" xfId="293"/>
    <cellStyle name="差_530629_2006年县级财政报表附表 4 2 2" xfId="294"/>
    <cellStyle name="{Comma}" xfId="295"/>
    <cellStyle name="{Date}" xfId="296"/>
    <cellStyle name="{Month}" xfId="297"/>
    <cellStyle name="{Percent}" xfId="298"/>
    <cellStyle name="Fixed 2" xfId="299"/>
    <cellStyle name="{Thousand}" xfId="300"/>
    <cellStyle name="{Z'0000(1 dec)}" xfId="301"/>
    <cellStyle name="{Z'0000(4 dec)}" xfId="302"/>
    <cellStyle name="0%" xfId="303"/>
    <cellStyle name="Accent5 - 40% 4" xfId="304"/>
    <cellStyle name="0.0%" xfId="305"/>
    <cellStyle name="Percent [2] 2 6" xfId="306"/>
    <cellStyle name="0.00%" xfId="307"/>
    <cellStyle name="1" xfId="308"/>
    <cellStyle name="20% - 着色 3" xfId="309"/>
    <cellStyle name="Calc Currency (0)_Book1" xfId="310"/>
    <cellStyle name="60% - Accent4 2 2 3" xfId="311"/>
    <cellStyle name="40% - 强调文字颜色 3 3 7" xfId="312"/>
    <cellStyle name="Accent4 - 60% 4 4" xfId="313"/>
    <cellStyle name="40% - Accent2 6" xfId="314"/>
    <cellStyle name="40% - 强调文字颜色 3 2 6" xfId="315"/>
    <cellStyle name="20% - Accent3 2 2 2" xfId="316"/>
    <cellStyle name="20% - Accent3 2 2 3" xfId="317"/>
    <cellStyle name="20% - Accent4 2 2 2" xfId="318"/>
    <cellStyle name="Good 4 2" xfId="319"/>
    <cellStyle name="20% - Accent4 6" xfId="320"/>
    <cellStyle name="20% - 强调文字颜色 5 4" xfId="321"/>
    <cellStyle name="20% - Accent5 4 2" xfId="322"/>
    <cellStyle name="差_05潍坊 5 2" xfId="323"/>
    <cellStyle name="标题 4 9 2" xfId="324"/>
    <cellStyle name="Accent4 21" xfId="325"/>
    <cellStyle name="好_05潍坊_华东" xfId="326"/>
    <cellStyle name="Accent6 - 40% 10" xfId="327"/>
    <cellStyle name="Accent6 - 40% 12" xfId="328"/>
    <cellStyle name="HEADER" xfId="329"/>
    <cellStyle name="Subtotal" xfId="330"/>
    <cellStyle name="Accent1 - 40% 5 2" xfId="331"/>
    <cellStyle name="60% - 輔色3 2" xfId="332"/>
    <cellStyle name="60% - 輔色4 2" xfId="333"/>
    <cellStyle name="style 2 3 2" xfId="334"/>
    <cellStyle name="t_HVAC Equipment (3) 2" xfId="335"/>
    <cellStyle name="Accent6" xfId="336"/>
    <cellStyle name="差_2006年30云南 3 2 2" xfId="337"/>
    <cellStyle name="Output Amounts" xfId="338"/>
    <cellStyle name="20% - 强调文字颜色 1 2 4_2017年人大参阅资料（代表大会-定）1.14" xfId="339"/>
    <cellStyle name="Accent2" xfId="340"/>
    <cellStyle name="60% - 輔色6 2" xfId="341"/>
    <cellStyle name="差_M01-2(州市补助收入) 4 2" xfId="342"/>
    <cellStyle name="20% - 强调文字颜色 2 2_2017年人大参阅资料（代表大会-定）1.14" xfId="343"/>
    <cellStyle name="Date 2" xfId="344"/>
    <cellStyle name="40% - Accent6 3 2 2" xfId="345"/>
    <cellStyle name="差 3 4 6" xfId="346"/>
    <cellStyle name="60% - 着色 2 2 2" xfId="347"/>
    <cellStyle name="Comma [00]" xfId="348"/>
    <cellStyle name="20% - 强调文字颜色 4 3_2017年人大参阅资料（代表大会-定）1.14" xfId="349"/>
    <cellStyle name="常规 23 2 2" xfId="350"/>
    <cellStyle name="合計 3 4 2" xfId="351"/>
    <cellStyle name="常规 23_12.25-发教育厅-2016年高职生均年初预算控制数分配表" xfId="352"/>
    <cellStyle name="Linked Cell 6" xfId="353"/>
    <cellStyle name="Accent1 9 2" xfId="354"/>
    <cellStyle name="标题 3 10" xfId="355"/>
    <cellStyle name="Currency [0]" xfId="356"/>
    <cellStyle name="60% - 强调文字颜色 3 3_2017年人大参阅资料（代表大会-定）1.14" xfId="357"/>
    <cellStyle name="Calc Currency (0) 2 3" xfId="358"/>
    <cellStyle name="差_530629_2006年县级财政报表附表 3 2" xfId="359"/>
    <cellStyle name="40% - 强调文字颜色 2 2 3_2017年人大参阅资料（代表大会-定）1.14" xfId="360"/>
    <cellStyle name="Milliers [0]_!!!GO" xfId="361"/>
    <cellStyle name="args.style" xfId="362"/>
    <cellStyle name="PSHeading 2 2" xfId="363"/>
    <cellStyle name="差_05潍坊 4 2" xfId="364"/>
    <cellStyle name="Currency [00]" xfId="365"/>
    <cellStyle name="20% - 强调文字颜色 3 2 4_2017年人大参阅资料（代表大会-定）1.14" xfId="366"/>
    <cellStyle name="20% - 强调文字颜色 3 2_2017年人大参阅资料（代表大会-定）1.14" xfId="367"/>
    <cellStyle name="Heading 3 6" xfId="368"/>
    <cellStyle name="好_03昭通" xfId="369"/>
    <cellStyle name="60% - 强调文字颜色 4 2 2 4" xfId="370"/>
    <cellStyle name="Percent [2] 2 3" xfId="371"/>
    <cellStyle name="Accent3 8" xfId="372"/>
    <cellStyle name="40% - 强调文字颜色 4 2 4_2017年人大参阅资料（代表大会-定）1.14" xfId="373"/>
    <cellStyle name="Accent2 4 2" xfId="374"/>
    <cellStyle name="Accent2 4 4" xfId="375"/>
    <cellStyle name="Accent2 4 5" xfId="376"/>
    <cellStyle name="Heading 2 3 2 2" xfId="377"/>
    <cellStyle name="Explanatory Text 2 2 2" xfId="378"/>
    <cellStyle name="PrePop Units (1)" xfId="379"/>
    <cellStyle name="20% - 强调文字颜色 5 2 3_2017年人大参阅资料（代表大会-定）1.14" xfId="380"/>
    <cellStyle name="PSDate 2" xfId="381"/>
    <cellStyle name="霓付 [0]_ +Foil &amp; -FOIL &amp; PAPER" xfId="382"/>
    <cellStyle name="Check Cell 2 2 2" xfId="383"/>
    <cellStyle name="Accent3 - 40%" xfId="384"/>
    <cellStyle name="Accent1 - 40%" xfId="385"/>
    <cellStyle name="no dec 5" xfId="386"/>
    <cellStyle name="Date 2 2" xfId="387"/>
    <cellStyle name="40% - 强调文字颜色 3 2 4_2017年人大参阅资料（代表大会-定）1.14" xfId="388"/>
    <cellStyle name="Currency1" xfId="389"/>
    <cellStyle name="3232" xfId="390"/>
    <cellStyle name="Header1 4" xfId="391"/>
    <cellStyle name="Accent2 - 60% 4 2 2" xfId="392"/>
    <cellStyle name="标题 1 2 4 3" xfId="393"/>
    <cellStyle name="40% - 輔色2" xfId="394"/>
    <cellStyle name="40% - 輔色3" xfId="395"/>
    <cellStyle name="Warning Text 3 2 4" xfId="396"/>
    <cellStyle name="Accent2 - 60% 3 2" xfId="397"/>
    <cellStyle name="未定义 2" xfId="398"/>
    <cellStyle name="砯刽_PLDT" xfId="399"/>
    <cellStyle name="常规 9 2 8" xfId="400"/>
    <cellStyle name="标题 2 3 2 3" xfId="401"/>
    <cellStyle name="Input [yellow] 9" xfId="402"/>
    <cellStyle name="Currency$[0]" xfId="403"/>
    <cellStyle name="百分比 2 2 3 2" xfId="404"/>
    <cellStyle name="好_劳务费用清单（路基附属10-3）" xfId="405"/>
    <cellStyle name="强调文字颜色 2 7" xfId="406"/>
    <cellStyle name="Comma,1" xfId="407"/>
    <cellStyle name="PrePop Units (0)" xfId="408"/>
    <cellStyle name="Comma,2" xfId="409"/>
    <cellStyle name="超级链接 2" xfId="410"/>
    <cellStyle name="60% - Accent2 4 3" xfId="411"/>
    <cellStyle name="Accent4 - 60% 4 2" xfId="412"/>
    <cellStyle name="Accent1 - 40% 10" xfId="413"/>
    <cellStyle name="Accent1 - 60% 4 6" xfId="414"/>
    <cellStyle name="Accent5 6 2 2" xfId="415"/>
    <cellStyle name="60% - 强调文字颜色 5 3_2017年人大参阅资料（代表大会-定）1.14" xfId="416"/>
    <cellStyle name="Accent6 - 40% 3 3" xfId="417"/>
    <cellStyle name="差_2006年全省财力计算表（中央、决算） 5 2" xfId="418"/>
    <cellStyle name="Accent6 - 60% 3 2 2" xfId="419"/>
    <cellStyle name="Accent6 - 60% 3 2 3" xfId="420"/>
    <cellStyle name="Thousands" xfId="421"/>
    <cellStyle name="标题 2 2 4 2" xfId="422"/>
    <cellStyle name="强调文字颜色 3 10" xfId="423"/>
    <cellStyle name="Accent1 - 60% 4 2 2" xfId="424"/>
    <cellStyle name="常规 100 8" xfId="425"/>
    <cellStyle name="强调文字颜色 6 10" xfId="426"/>
    <cellStyle name="40% - 强调文字颜色 6 2_2017年人大参阅资料（代表大会-定）1.14" xfId="427"/>
    <cellStyle name="Dollar (zero dec) 6" xfId="428"/>
    <cellStyle name="Linked Cells_Book1" xfId="429"/>
    <cellStyle name="Accent1 22" xfId="430"/>
    <cellStyle name="60% - Accent1 4 2" xfId="431"/>
    <cellStyle name="60% - Accent2 4 2" xfId="432"/>
    <cellStyle name="60% - Accent3 2 2 2" xfId="433"/>
    <cellStyle name="标题1" xfId="434"/>
    <cellStyle name="60% - Accent5 2 2 2" xfId="435"/>
    <cellStyle name="常规 2 10 2 5" xfId="436"/>
    <cellStyle name="60% - Accent6 2 2 2" xfId="437"/>
    <cellStyle name="60% - 强调文字颜色 1 10" xfId="438"/>
    <cellStyle name="60% - 强调文字颜色 1 3_2017年人大参阅资料（代表大会-定）1.14" xfId="439"/>
    <cellStyle name="comma zerodec 2" xfId="440"/>
    <cellStyle name="comma zerodec 4" xfId="441"/>
    <cellStyle name="差_（20120229）新增报表表样 3 2" xfId="442"/>
    <cellStyle name="S_93BF3CC6965FEFE0" xfId="443"/>
    <cellStyle name="检查单元格 7" xfId="444"/>
    <cellStyle name="60% - 强调文字颜色 2 3_2017年人大参阅资料（代表大会-定）1.14" xfId="445"/>
    <cellStyle name="Date Short" xfId="446"/>
    <cellStyle name="Non défini" xfId="447"/>
    <cellStyle name="60% - 强调文字颜色 3 4" xfId="448"/>
    <cellStyle name="Accent4 - 60% 8" xfId="449"/>
    <cellStyle name="Fixed 2 2" xfId="450"/>
    <cellStyle name="60% - 强调文字颜色 4 3_2017年人大参阅资料（代表大会-定）1.14" xfId="451"/>
    <cellStyle name="60% - 强调文字颜色 4 4" xfId="452"/>
    <cellStyle name="标题 3 2 3 5" xfId="453"/>
    <cellStyle name="标题 3 2 4 5" xfId="454"/>
    <cellStyle name="Calc Percent (0)" xfId="455"/>
    <cellStyle name="差_总局机关" xfId="456"/>
    <cellStyle name="Calc Percent (1)" xfId="457"/>
    <cellStyle name="标题 3 3 2 5" xfId="458"/>
    <cellStyle name="60% - 强调文字颜色 6 10" xfId="459"/>
    <cellStyle name="Accent6 - 40% 5 3 2" xfId="460"/>
    <cellStyle name="Currency [0]_353HHC" xfId="461"/>
    <cellStyle name="60% - 强调文字颜色 6 3_2017年人大参阅资料（代表大会-定）1.14" xfId="462"/>
    <cellStyle name="60% - 强调文字颜色 6 4" xfId="463"/>
    <cellStyle name="6mal" xfId="464"/>
    <cellStyle name="Accent5 - 60% 6" xfId="465"/>
    <cellStyle name="Accent1 - 40% 2 2 2" xfId="466"/>
    <cellStyle name="Accent1 - 60%" xfId="467"/>
    <cellStyle name="公司标准表 2" xfId="468"/>
    <cellStyle name="Total 5 2" xfId="469"/>
    <cellStyle name="差_2006年27重庆_财力性转移支付2010年预算参考数 2 4" xfId="470"/>
    <cellStyle name="Comma [0] 3" xfId="471"/>
    <cellStyle name="Accent2 23" xfId="472"/>
    <cellStyle name="标题 4 2 4 5" xfId="473"/>
    <cellStyle name="Accent2 9 2" xfId="474"/>
    <cellStyle name="Linked Cells 2" xfId="475"/>
    <cellStyle name="Accent3 - 40% 3 2 2" xfId="476"/>
    <cellStyle name="KPMG Normal" xfId="477"/>
    <cellStyle name="Accent3 21" xfId="478"/>
    <cellStyle name="Accent3 9 2" xfId="479"/>
    <cellStyle name="Accent6 - 60% 2 2" xfId="480"/>
    <cellStyle name="常规 28 4" xfId="481"/>
    <cellStyle name="好_530629_2006年县级财政报表附表 5" xfId="482"/>
    <cellStyle name="Accent4 2 2 2" xfId="483"/>
    <cellStyle name="差_530623_2006年县级财政报表附表 8" xfId="484"/>
    <cellStyle name="Tusental (0)_pldt" xfId="485"/>
    <cellStyle name="Accent5 - 40% 11" xfId="486"/>
    <cellStyle name="Accent5 - 40% 2 2 2" xfId="487"/>
    <cellStyle name="PSInt" xfId="488"/>
    <cellStyle name="Accent6 - 60%" xfId="489"/>
    <cellStyle name="Accent6 - 60% 12" xfId="490"/>
    <cellStyle name="常规 31 3 3 2" xfId="491"/>
    <cellStyle name="輔色1 2" xfId="492"/>
    <cellStyle name="輔色2 2" xfId="493"/>
    <cellStyle name="Header1 21" xfId="494"/>
    <cellStyle name="Black" xfId="495"/>
    <cellStyle name="Calc Currency (0) 6" xfId="496"/>
    <cellStyle name="Heading 1 3 2 2" xfId="497"/>
    <cellStyle name="常规 31 2 2 4" xfId="498"/>
    <cellStyle name="常规 21 4" xfId="499"/>
    <cellStyle name="Calc Currency (0) 2 2" xfId="500"/>
    <cellStyle name="Calc Currency (0) 4" xfId="501"/>
    <cellStyle name="超级链接 5" xfId="502"/>
    <cellStyle name="常规 85 2" xfId="503"/>
    <cellStyle name="category" xfId="504"/>
    <cellStyle name="Col Heads" xfId="505"/>
    <cellStyle name="Warning Text 2 2 2" xfId="506"/>
    <cellStyle name="ColLevel_0" xfId="507"/>
    <cellStyle name="Column_Title" xfId="508"/>
    <cellStyle name="Comma [0] 4" xfId="509"/>
    <cellStyle name="Currency,0" xfId="510"/>
    <cellStyle name="Currency,2" xfId="511"/>
    <cellStyle name="comma-d" xfId="512"/>
    <cellStyle name="Copied" xfId="513"/>
    <cellStyle name="COST1" xfId="514"/>
    <cellStyle name="Currency [0] 3" xfId="515"/>
    <cellStyle name="Currency [0] 4" xfId="516"/>
    <cellStyle name="Currency\[0]" xfId="517"/>
    <cellStyle name="Currency1 4" xfId="518"/>
    <cellStyle name="Date_Book1" xfId="519"/>
    <cellStyle name="Entered" xfId="520"/>
    <cellStyle name="entry" xfId="521"/>
    <cellStyle name="Euro" xfId="522"/>
    <cellStyle name="EY House" xfId="523"/>
    <cellStyle name="Fixed 4" xfId="524"/>
    <cellStyle name="强调文字颜色 1 7" xfId="525"/>
    <cellStyle name="Neutral 3 2 2" xfId="526"/>
    <cellStyle name="Heading" xfId="527"/>
    <cellStyle name="Heading 3 4 2" xfId="528"/>
    <cellStyle name="Heading 4 2 4" xfId="529"/>
    <cellStyle name="Heading 4 4 2" xfId="530"/>
    <cellStyle name="常规 2" xfId="531"/>
    <cellStyle name="HEADING1 2" xfId="532"/>
    <cellStyle name="HEADING1 2 2" xfId="533"/>
    <cellStyle name="HEADING2 2" xfId="534"/>
    <cellStyle name="HEADING2 2 2" xfId="535"/>
    <cellStyle name="Hyperlink_8-邢台折~3" xfId="536"/>
    <cellStyle name="표준_(업무)평가단" xfId="537"/>
    <cellStyle name="标题 1 2 3 5" xfId="538"/>
    <cellStyle name="KPMG Heading 3" xfId="539"/>
    <cellStyle name="Input Cells_Book1" xfId="540"/>
    <cellStyle name="Percent [0]" xfId="541"/>
    <cellStyle name="标题 2 2 2 5" xfId="542"/>
    <cellStyle name="标题 1 3_2017年人大参阅资料（代表大会-定）1.14" xfId="543"/>
    <cellStyle name="常规 7" xfId="544"/>
    <cellStyle name="好_Book1_1" xfId="545"/>
    <cellStyle name="差_Book1_发文表-2015年资源枯竭城市转移支付资金安排表（定）" xfId="546"/>
    <cellStyle name="KPMG Heading 1" xfId="547"/>
    <cellStyle name="KPMG Heading 2" xfId="548"/>
    <cellStyle name="KPMG Heading 4" xfId="549"/>
    <cellStyle name="left" xfId="550"/>
    <cellStyle name="Linked Cell 4 2" xfId="551"/>
    <cellStyle name="Milliers_!!!GO" xfId="552"/>
    <cellStyle name="Model" xfId="553"/>
    <cellStyle name="Moneda [0]_96 Risk" xfId="554"/>
    <cellStyle name="Moneda_96 Risk" xfId="555"/>
    <cellStyle name="Monétaire [0]_!!!GO" xfId="556"/>
    <cellStyle name="Mon閠aire [0]_!!!GO" xfId="557"/>
    <cellStyle name="Mon閠aire_!!!GO" xfId="558"/>
    <cellStyle name="New Times Roman" xfId="559"/>
    <cellStyle name="Norma,_laroux_4_营业在建 (2)_E21" xfId="560"/>
    <cellStyle name="Normal 2" xfId="561"/>
    <cellStyle name="Normalny_Arkusz1" xfId="562"/>
    <cellStyle name="差_0605石屏县 4 5" xfId="563"/>
    <cellStyle name="Valuta_pldt" xfId="564"/>
    <cellStyle name="Output Line Items" xfId="565"/>
    <cellStyle name="per.style" xfId="566"/>
    <cellStyle name="Percent [00]" xfId="567"/>
    <cellStyle name="Percent [2] 4" xfId="568"/>
    <cellStyle name="Pourcentage_pldt" xfId="569"/>
    <cellStyle name="price" xfId="570"/>
    <cellStyle name="pricing" xfId="571"/>
    <cellStyle name="PSChar" xfId="572"/>
    <cellStyle name="PSDec" xfId="573"/>
    <cellStyle name="PSSpacer" xfId="574"/>
    <cellStyle name="Red" xfId="575"/>
    <cellStyle name="revised" xfId="576"/>
    <cellStyle name="RevList" xfId="577"/>
    <cellStyle name="S1-1" xfId="578"/>
    <cellStyle name="S1-2" xfId="579"/>
    <cellStyle name="S1-3" xfId="580"/>
    <cellStyle name="S1-4" xfId="581"/>
    <cellStyle name="S1-5" xfId="582"/>
    <cellStyle name="S1-6" xfId="583"/>
    <cellStyle name="S8" xfId="584"/>
    <cellStyle name="section" xfId="585"/>
    <cellStyle name="SOR" xfId="586"/>
    <cellStyle name="style1" xfId="587"/>
    <cellStyle name="style2" xfId="588"/>
    <cellStyle name="subhead" xfId="589"/>
    <cellStyle name="Text Indent A" xfId="590"/>
    <cellStyle name="Text Indent B" xfId="591"/>
    <cellStyle name="Text Indent C" xfId="592"/>
    <cellStyle name="title" xfId="593"/>
    <cellStyle name="Title 4 2" xfId="594"/>
    <cellStyle name="Tusental_pldt" xfId="595"/>
    <cellStyle name="Unprotect" xfId="596"/>
    <cellStyle name="Valuta (0)_pldt" xfId="597"/>
    <cellStyle name="捠壿 [0.00]_Region Orders (2)" xfId="598"/>
    <cellStyle name="编号" xfId="599"/>
    <cellStyle name="差_Book1_1" xfId="600"/>
    <cellStyle name="标题 3 3_2017年人大参阅资料（代表大会-定）1.14" xfId="601"/>
    <cellStyle name="标题 4 3_2017年人大参阅资料（代表大会-定）1.14" xfId="602"/>
    <cellStyle name="中等" xfId="603"/>
    <cellStyle name="部门" xfId="604"/>
    <cellStyle name="差 3_2017年人大参阅资料（代表大会-定）1.14" xfId="605"/>
    <cellStyle name="差_（20120229）新增报表表样 2 2 2" xfId="606"/>
    <cellStyle name="差_05潍坊 2 2 2" xfId="607"/>
    <cellStyle name="差_05潍坊_华东" xfId="608"/>
    <cellStyle name="輔色3 2" xfId="609"/>
    <cellStyle name="差_11大理 3 2 2" xfId="610"/>
    <cellStyle name="差_2006年33甘肃_华东" xfId="611"/>
    <cellStyle name="常规 28 3 5" xfId="612"/>
    <cellStyle name="后继超级链接_NEGS" xfId="613"/>
    <cellStyle name="常规 5 2" xfId="614"/>
    <cellStyle name="货币 2 6" xfId="615"/>
    <cellStyle name="千位分隔[0] 3 5" xfId="616"/>
    <cellStyle name="常规 2 3 2" xfId="617"/>
    <cellStyle name="常规_8月财政收入测算表1" xfId="618"/>
    <cellStyle name="常规 23 7 2 2" xfId="619"/>
    <cellStyle name="烹拳 [0]_ +Foil &amp; -FOIL &amp; PAPER" xfId="620"/>
    <cellStyle name="常规 23 3 2" xfId="621"/>
    <cellStyle name="常规 2 2 2 3" xfId="622"/>
    <cellStyle name="强调 3" xfId="623"/>
    <cellStyle name="常规 32 15" xfId="624"/>
    <cellStyle name="超级链接_NEGS" xfId="625"/>
    <cellStyle name="分级显示列_1_Book1" xfId="626"/>
    <cellStyle name="好 2 5" xfId="627"/>
    <cellStyle name="好 3_2017年人大参阅资料（代表大会-定）1.14" xfId="628"/>
    <cellStyle name="好_Book1_发文表-2015年资源枯竭城市转移支付资金安排表（定）" xfId="629"/>
    <cellStyle name="好_副本73283696546880457822010-04-29" xfId="630"/>
    <cellStyle name="货币 2 5" xfId="631"/>
    <cellStyle name="着色 2 2 2" xfId="632"/>
    <cellStyle name="借出原因" xfId="633"/>
    <cellStyle name="后继超级链接" xfId="634"/>
    <cellStyle name="千位分隔[0] 5 5" xfId="635"/>
    <cellStyle name="常规_2004年收支月报" xfId="636"/>
    <cellStyle name="数量 2" xfId="637"/>
    <cellStyle name="霓付_ +Foil &amp; -FOIL &amp; PAPER" xfId="638"/>
    <cellStyle name="檢查儲存格" xfId="639"/>
    <cellStyle name="警告文字" xfId="640"/>
    <cellStyle name="連結的儲存格" xfId="641"/>
    <cellStyle name="链接单元格 10" xfId="642"/>
    <cellStyle name="烹拳_ +Foil &amp; -FOIL &amp; PAPER" xfId="643"/>
    <cellStyle name="千位分隔 2" xfId="644"/>
    <cellStyle name="钎霖_4岿角利" xfId="645"/>
    <cellStyle name="强调 1" xfId="646"/>
    <cellStyle name="强调 2" xfId="647"/>
    <cellStyle name="强调 2 4" xfId="648"/>
    <cellStyle name="日期" xfId="649"/>
    <cellStyle name="商品名称" xfId="650"/>
    <cellStyle name="說明文字" xfId="651"/>
    <cellStyle name="通貨_１１月価格表" xfId="652"/>
    <cellStyle name="통화_1.24분기 평가표 " xfId="653"/>
    <cellStyle name="一般_EXPENSE" xfId="654"/>
    <cellStyle name="통화 [0]_1.24분기 평가표 " xfId="655"/>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externalLink" Target="externalLinks/externalLink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6130;&#25919;&#24037;&#20316;\2024&#24180;&#36130;&#25919;&#20915;&#31639;&#33609;&#26696;&#21450;2025&#24180;&#19978;&#21322;&#24180;&#39044;&#31639;&#25191;&#34892;&#24773;&#20917;\&#36130;&#25919;&#24635;&#20915;&#31639;&#25253;&#34920;_2024&#24180;_&#27743;&#27704;&#21439;_2025-06-04%2010_58_5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SEINFO"/>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s>
    <sheetDataSet>
      <sheetData sheetId="0"/>
      <sheetData sheetId="1"/>
      <sheetData sheetId="2"/>
      <sheetData sheetId="3"/>
      <sheetData sheetId="4">
        <row r="5">
          <cell r="C5">
            <v>58355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D21"/>
  <sheetViews>
    <sheetView showGridLines="0" showZeros="0" workbookViewId="0">
      <selection activeCell="B13" sqref="B13"/>
    </sheetView>
  </sheetViews>
  <sheetFormatPr defaultColWidth="12.1666666666667" defaultRowHeight="12" outlineLevelCol="3"/>
  <cols>
    <col min="1" max="1" width="28" customWidth="1"/>
    <col min="2" max="2" width="67.1666666666667" customWidth="1"/>
    <col min="3" max="3" width="41.5" customWidth="1"/>
    <col min="4" max="4" width="29.8333333333333" customWidth="1"/>
    <col min="5" max="5" width="27.5" customWidth="1"/>
    <col min="255" max="255" width="12.8333333333333" customWidth="1"/>
    <col min="256" max="256" width="14.3333333333333" customWidth="1"/>
    <col min="257" max="257" width="63" customWidth="1"/>
    <col min="258" max="258" width="9.16666666666667" customWidth="1"/>
    <col min="259" max="259" width="49.8333333333333" customWidth="1"/>
    <col min="260" max="260" width="12.6666666666667" customWidth="1"/>
    <col min="511" max="511" width="12.8333333333333" customWidth="1"/>
    <col min="512" max="512" width="14.3333333333333" customWidth="1"/>
    <col min="513" max="513" width="63" customWidth="1"/>
    <col min="514" max="514" width="9.16666666666667" customWidth="1"/>
    <col min="515" max="515" width="49.8333333333333" customWidth="1"/>
    <col min="516" max="516" width="12.6666666666667" customWidth="1"/>
    <col min="767" max="767" width="12.8333333333333" customWidth="1"/>
    <col min="768" max="768" width="14.3333333333333" customWidth="1"/>
    <col min="769" max="769" width="63" customWidth="1"/>
    <col min="770" max="770" width="9.16666666666667" customWidth="1"/>
    <col min="771" max="771" width="49.8333333333333" customWidth="1"/>
    <col min="772" max="772" width="12.6666666666667" customWidth="1"/>
    <col min="1023" max="1023" width="12.8333333333333" customWidth="1"/>
    <col min="1024" max="1024" width="14.3333333333333" customWidth="1"/>
    <col min="1025" max="1025" width="63" customWidth="1"/>
    <col min="1026" max="1026" width="9.16666666666667" customWidth="1"/>
    <col min="1027" max="1027" width="49.8333333333333" customWidth="1"/>
    <col min="1028" max="1028" width="12.6666666666667" customWidth="1"/>
    <col min="1279" max="1279" width="12.8333333333333" customWidth="1"/>
    <col min="1280" max="1280" width="14.3333333333333" customWidth="1"/>
    <col min="1281" max="1281" width="63" customWidth="1"/>
    <col min="1282" max="1282" width="9.16666666666667" customWidth="1"/>
    <col min="1283" max="1283" width="49.8333333333333" customWidth="1"/>
    <col min="1284" max="1284" width="12.6666666666667" customWidth="1"/>
    <col min="1535" max="1535" width="12.8333333333333" customWidth="1"/>
    <col min="1536" max="1536" width="14.3333333333333" customWidth="1"/>
    <col min="1537" max="1537" width="63" customWidth="1"/>
    <col min="1538" max="1538" width="9.16666666666667" customWidth="1"/>
    <col min="1539" max="1539" width="49.8333333333333" customWidth="1"/>
    <col min="1540" max="1540" width="12.6666666666667" customWidth="1"/>
    <col min="1791" max="1791" width="12.8333333333333" customWidth="1"/>
    <col min="1792" max="1792" width="14.3333333333333" customWidth="1"/>
    <col min="1793" max="1793" width="63" customWidth="1"/>
    <col min="1794" max="1794" width="9.16666666666667" customWidth="1"/>
    <col min="1795" max="1795" width="49.8333333333333" customWidth="1"/>
    <col min="1796" max="1796" width="12.6666666666667" customWidth="1"/>
    <col min="2047" max="2047" width="12.8333333333333" customWidth="1"/>
    <col min="2048" max="2048" width="14.3333333333333" customWidth="1"/>
    <col min="2049" max="2049" width="63" customWidth="1"/>
    <col min="2050" max="2050" width="9.16666666666667" customWidth="1"/>
    <col min="2051" max="2051" width="49.8333333333333" customWidth="1"/>
    <col min="2052" max="2052" width="12.6666666666667" customWidth="1"/>
    <col min="2303" max="2303" width="12.8333333333333" customWidth="1"/>
    <col min="2304" max="2304" width="14.3333333333333" customWidth="1"/>
    <col min="2305" max="2305" width="63" customWidth="1"/>
    <col min="2306" max="2306" width="9.16666666666667" customWidth="1"/>
    <col min="2307" max="2307" width="49.8333333333333" customWidth="1"/>
    <col min="2308" max="2308" width="12.6666666666667" customWidth="1"/>
    <col min="2559" max="2559" width="12.8333333333333" customWidth="1"/>
    <col min="2560" max="2560" width="14.3333333333333" customWidth="1"/>
    <col min="2561" max="2561" width="63" customWidth="1"/>
    <col min="2562" max="2562" width="9.16666666666667" customWidth="1"/>
    <col min="2563" max="2563" width="49.8333333333333" customWidth="1"/>
    <col min="2564" max="2564" width="12.6666666666667" customWidth="1"/>
    <col min="2815" max="2815" width="12.8333333333333" customWidth="1"/>
    <col min="2816" max="2816" width="14.3333333333333" customWidth="1"/>
    <col min="2817" max="2817" width="63" customWidth="1"/>
    <col min="2818" max="2818" width="9.16666666666667" customWidth="1"/>
    <col min="2819" max="2819" width="49.8333333333333" customWidth="1"/>
    <col min="2820" max="2820" width="12.6666666666667" customWidth="1"/>
    <col min="3071" max="3071" width="12.8333333333333" customWidth="1"/>
    <col min="3072" max="3072" width="14.3333333333333" customWidth="1"/>
    <col min="3073" max="3073" width="63" customWidth="1"/>
    <col min="3074" max="3074" width="9.16666666666667" customWidth="1"/>
    <col min="3075" max="3075" width="49.8333333333333" customWidth="1"/>
    <col min="3076" max="3076" width="12.6666666666667" customWidth="1"/>
    <col min="3327" max="3327" width="12.8333333333333" customWidth="1"/>
    <col min="3328" max="3328" width="14.3333333333333" customWidth="1"/>
    <col min="3329" max="3329" width="63" customWidth="1"/>
    <col min="3330" max="3330" width="9.16666666666667" customWidth="1"/>
    <col min="3331" max="3331" width="49.8333333333333" customWidth="1"/>
    <col min="3332" max="3332" width="12.6666666666667" customWidth="1"/>
    <col min="3583" max="3583" width="12.8333333333333" customWidth="1"/>
    <col min="3584" max="3584" width="14.3333333333333" customWidth="1"/>
    <col min="3585" max="3585" width="63" customWidth="1"/>
    <col min="3586" max="3586" width="9.16666666666667" customWidth="1"/>
    <col min="3587" max="3587" width="49.8333333333333" customWidth="1"/>
    <col min="3588" max="3588" width="12.6666666666667" customWidth="1"/>
    <col min="3839" max="3839" width="12.8333333333333" customWidth="1"/>
    <col min="3840" max="3840" width="14.3333333333333" customWidth="1"/>
    <col min="3841" max="3841" width="63" customWidth="1"/>
    <col min="3842" max="3842" width="9.16666666666667" customWidth="1"/>
    <col min="3843" max="3843" width="49.8333333333333" customWidth="1"/>
    <col min="3844" max="3844" width="12.6666666666667" customWidth="1"/>
    <col min="4095" max="4095" width="12.8333333333333" customWidth="1"/>
    <col min="4096" max="4096" width="14.3333333333333" customWidth="1"/>
    <col min="4097" max="4097" width="63" customWidth="1"/>
    <col min="4098" max="4098" width="9.16666666666667" customWidth="1"/>
    <col min="4099" max="4099" width="49.8333333333333" customWidth="1"/>
    <col min="4100" max="4100" width="12.6666666666667" customWidth="1"/>
    <col min="4351" max="4351" width="12.8333333333333" customWidth="1"/>
    <col min="4352" max="4352" width="14.3333333333333" customWidth="1"/>
    <col min="4353" max="4353" width="63" customWidth="1"/>
    <col min="4354" max="4354" width="9.16666666666667" customWidth="1"/>
    <col min="4355" max="4355" width="49.8333333333333" customWidth="1"/>
    <col min="4356" max="4356" width="12.6666666666667" customWidth="1"/>
    <col min="4607" max="4607" width="12.8333333333333" customWidth="1"/>
    <col min="4608" max="4608" width="14.3333333333333" customWidth="1"/>
    <col min="4609" max="4609" width="63" customWidth="1"/>
    <col min="4610" max="4610" width="9.16666666666667" customWidth="1"/>
    <col min="4611" max="4611" width="49.8333333333333" customWidth="1"/>
    <col min="4612" max="4612" width="12.6666666666667" customWidth="1"/>
    <col min="4863" max="4863" width="12.8333333333333" customWidth="1"/>
    <col min="4864" max="4864" width="14.3333333333333" customWidth="1"/>
    <col min="4865" max="4865" width="63" customWidth="1"/>
    <col min="4866" max="4866" width="9.16666666666667" customWidth="1"/>
    <col min="4867" max="4867" width="49.8333333333333" customWidth="1"/>
    <col min="4868" max="4868" width="12.6666666666667" customWidth="1"/>
    <col min="5119" max="5119" width="12.8333333333333" customWidth="1"/>
    <col min="5120" max="5120" width="14.3333333333333" customWidth="1"/>
    <col min="5121" max="5121" width="63" customWidth="1"/>
    <col min="5122" max="5122" width="9.16666666666667" customWidth="1"/>
    <col min="5123" max="5123" width="49.8333333333333" customWidth="1"/>
    <col min="5124" max="5124" width="12.6666666666667" customWidth="1"/>
    <col min="5375" max="5375" width="12.8333333333333" customWidth="1"/>
    <col min="5376" max="5376" width="14.3333333333333" customWidth="1"/>
    <col min="5377" max="5377" width="63" customWidth="1"/>
    <col min="5378" max="5378" width="9.16666666666667" customWidth="1"/>
    <col min="5379" max="5379" width="49.8333333333333" customWidth="1"/>
    <col min="5380" max="5380" width="12.6666666666667" customWidth="1"/>
    <col min="5631" max="5631" width="12.8333333333333" customWidth="1"/>
    <col min="5632" max="5632" width="14.3333333333333" customWidth="1"/>
    <col min="5633" max="5633" width="63" customWidth="1"/>
    <col min="5634" max="5634" width="9.16666666666667" customWidth="1"/>
    <col min="5635" max="5635" width="49.8333333333333" customWidth="1"/>
    <col min="5636" max="5636" width="12.6666666666667" customWidth="1"/>
    <col min="5887" max="5887" width="12.8333333333333" customWidth="1"/>
    <col min="5888" max="5888" width="14.3333333333333" customWidth="1"/>
    <col min="5889" max="5889" width="63" customWidth="1"/>
    <col min="5890" max="5890" width="9.16666666666667" customWidth="1"/>
    <col min="5891" max="5891" width="49.8333333333333" customWidth="1"/>
    <col min="5892" max="5892" width="12.6666666666667" customWidth="1"/>
    <col min="6143" max="6143" width="12.8333333333333" customWidth="1"/>
    <col min="6144" max="6144" width="14.3333333333333" customWidth="1"/>
    <col min="6145" max="6145" width="63" customWidth="1"/>
    <col min="6146" max="6146" width="9.16666666666667" customWidth="1"/>
    <col min="6147" max="6147" width="49.8333333333333" customWidth="1"/>
    <col min="6148" max="6148" width="12.6666666666667" customWidth="1"/>
    <col min="6399" max="6399" width="12.8333333333333" customWidth="1"/>
    <col min="6400" max="6400" width="14.3333333333333" customWidth="1"/>
    <col min="6401" max="6401" width="63" customWidth="1"/>
    <col min="6402" max="6402" width="9.16666666666667" customWidth="1"/>
    <col min="6403" max="6403" width="49.8333333333333" customWidth="1"/>
    <col min="6404" max="6404" width="12.6666666666667" customWidth="1"/>
    <col min="6655" max="6655" width="12.8333333333333" customWidth="1"/>
    <col min="6656" max="6656" width="14.3333333333333" customWidth="1"/>
    <col min="6657" max="6657" width="63" customWidth="1"/>
    <col min="6658" max="6658" width="9.16666666666667" customWidth="1"/>
    <col min="6659" max="6659" width="49.8333333333333" customWidth="1"/>
    <col min="6660" max="6660" width="12.6666666666667" customWidth="1"/>
    <col min="6911" max="6911" width="12.8333333333333" customWidth="1"/>
    <col min="6912" max="6912" width="14.3333333333333" customWidth="1"/>
    <col min="6913" max="6913" width="63" customWidth="1"/>
    <col min="6914" max="6914" width="9.16666666666667" customWidth="1"/>
    <col min="6915" max="6915" width="49.8333333333333" customWidth="1"/>
    <col min="6916" max="6916" width="12.6666666666667" customWidth="1"/>
    <col min="7167" max="7167" width="12.8333333333333" customWidth="1"/>
    <col min="7168" max="7168" width="14.3333333333333" customWidth="1"/>
    <col min="7169" max="7169" width="63" customWidth="1"/>
    <col min="7170" max="7170" width="9.16666666666667" customWidth="1"/>
    <col min="7171" max="7171" width="49.8333333333333" customWidth="1"/>
    <col min="7172" max="7172" width="12.6666666666667" customWidth="1"/>
    <col min="7423" max="7423" width="12.8333333333333" customWidth="1"/>
    <col min="7424" max="7424" width="14.3333333333333" customWidth="1"/>
    <col min="7425" max="7425" width="63" customWidth="1"/>
    <col min="7426" max="7426" width="9.16666666666667" customWidth="1"/>
    <col min="7427" max="7427" width="49.8333333333333" customWidth="1"/>
    <col min="7428" max="7428" width="12.6666666666667" customWidth="1"/>
    <col min="7679" max="7679" width="12.8333333333333" customWidth="1"/>
    <col min="7680" max="7680" width="14.3333333333333" customWidth="1"/>
    <col min="7681" max="7681" width="63" customWidth="1"/>
    <col min="7682" max="7682" width="9.16666666666667" customWidth="1"/>
    <col min="7683" max="7683" width="49.8333333333333" customWidth="1"/>
    <col min="7684" max="7684" width="12.6666666666667" customWidth="1"/>
    <col min="7935" max="7935" width="12.8333333333333" customWidth="1"/>
    <col min="7936" max="7936" width="14.3333333333333" customWidth="1"/>
    <col min="7937" max="7937" width="63" customWidth="1"/>
    <col min="7938" max="7938" width="9.16666666666667" customWidth="1"/>
    <col min="7939" max="7939" width="49.8333333333333" customWidth="1"/>
    <col min="7940" max="7940" width="12.6666666666667" customWidth="1"/>
    <col min="8191" max="8191" width="12.8333333333333" customWidth="1"/>
    <col min="8192" max="8192" width="14.3333333333333" customWidth="1"/>
    <col min="8193" max="8193" width="63" customWidth="1"/>
    <col min="8194" max="8194" width="9.16666666666667" customWidth="1"/>
    <col min="8195" max="8195" width="49.8333333333333" customWidth="1"/>
    <col min="8196" max="8196" width="12.6666666666667" customWidth="1"/>
    <col min="8447" max="8447" width="12.8333333333333" customWidth="1"/>
    <col min="8448" max="8448" width="14.3333333333333" customWidth="1"/>
    <col min="8449" max="8449" width="63" customWidth="1"/>
    <col min="8450" max="8450" width="9.16666666666667" customWidth="1"/>
    <col min="8451" max="8451" width="49.8333333333333" customWidth="1"/>
    <col min="8452" max="8452" width="12.6666666666667" customWidth="1"/>
    <col min="8703" max="8703" width="12.8333333333333" customWidth="1"/>
    <col min="8704" max="8704" width="14.3333333333333" customWidth="1"/>
    <col min="8705" max="8705" width="63" customWidth="1"/>
    <col min="8706" max="8706" width="9.16666666666667" customWidth="1"/>
    <col min="8707" max="8707" width="49.8333333333333" customWidth="1"/>
    <col min="8708" max="8708" width="12.6666666666667" customWidth="1"/>
    <col min="8959" max="8959" width="12.8333333333333" customWidth="1"/>
    <col min="8960" max="8960" width="14.3333333333333" customWidth="1"/>
    <col min="8961" max="8961" width="63" customWidth="1"/>
    <col min="8962" max="8962" width="9.16666666666667" customWidth="1"/>
    <col min="8963" max="8963" width="49.8333333333333" customWidth="1"/>
    <col min="8964" max="8964" width="12.6666666666667" customWidth="1"/>
    <col min="9215" max="9215" width="12.8333333333333" customWidth="1"/>
    <col min="9216" max="9216" width="14.3333333333333" customWidth="1"/>
    <col min="9217" max="9217" width="63" customWidth="1"/>
    <col min="9218" max="9218" width="9.16666666666667" customWidth="1"/>
    <col min="9219" max="9219" width="49.8333333333333" customWidth="1"/>
    <col min="9220" max="9220" width="12.6666666666667" customWidth="1"/>
    <col min="9471" max="9471" width="12.8333333333333" customWidth="1"/>
    <col min="9472" max="9472" width="14.3333333333333" customWidth="1"/>
    <col min="9473" max="9473" width="63" customWidth="1"/>
    <col min="9474" max="9474" width="9.16666666666667" customWidth="1"/>
    <col min="9475" max="9475" width="49.8333333333333" customWidth="1"/>
    <col min="9476" max="9476" width="12.6666666666667" customWidth="1"/>
    <col min="9727" max="9727" width="12.8333333333333" customWidth="1"/>
    <col min="9728" max="9728" width="14.3333333333333" customWidth="1"/>
    <col min="9729" max="9729" width="63" customWidth="1"/>
    <col min="9730" max="9730" width="9.16666666666667" customWidth="1"/>
    <col min="9731" max="9731" width="49.8333333333333" customWidth="1"/>
    <col min="9732" max="9732" width="12.6666666666667" customWidth="1"/>
    <col min="9983" max="9983" width="12.8333333333333" customWidth="1"/>
    <col min="9984" max="9984" width="14.3333333333333" customWidth="1"/>
    <col min="9985" max="9985" width="63" customWidth="1"/>
    <col min="9986" max="9986" width="9.16666666666667" customWidth="1"/>
    <col min="9987" max="9987" width="49.8333333333333" customWidth="1"/>
    <col min="9988" max="9988" width="12.6666666666667" customWidth="1"/>
    <col min="10239" max="10239" width="12.8333333333333" customWidth="1"/>
    <col min="10240" max="10240" width="14.3333333333333" customWidth="1"/>
    <col min="10241" max="10241" width="63" customWidth="1"/>
    <col min="10242" max="10242" width="9.16666666666667" customWidth="1"/>
    <col min="10243" max="10243" width="49.8333333333333" customWidth="1"/>
    <col min="10244" max="10244" width="12.6666666666667" customWidth="1"/>
    <col min="10495" max="10495" width="12.8333333333333" customWidth="1"/>
    <col min="10496" max="10496" width="14.3333333333333" customWidth="1"/>
    <col min="10497" max="10497" width="63" customWidth="1"/>
    <col min="10498" max="10498" width="9.16666666666667" customWidth="1"/>
    <col min="10499" max="10499" width="49.8333333333333" customWidth="1"/>
    <col min="10500" max="10500" width="12.6666666666667" customWidth="1"/>
    <col min="10751" max="10751" width="12.8333333333333" customWidth="1"/>
    <col min="10752" max="10752" width="14.3333333333333" customWidth="1"/>
    <col min="10753" max="10753" width="63" customWidth="1"/>
    <col min="10754" max="10754" width="9.16666666666667" customWidth="1"/>
    <col min="10755" max="10755" width="49.8333333333333" customWidth="1"/>
    <col min="10756" max="10756" width="12.6666666666667" customWidth="1"/>
    <col min="11007" max="11007" width="12.8333333333333" customWidth="1"/>
    <col min="11008" max="11008" width="14.3333333333333" customWidth="1"/>
    <col min="11009" max="11009" width="63" customWidth="1"/>
    <col min="11010" max="11010" width="9.16666666666667" customWidth="1"/>
    <col min="11011" max="11011" width="49.8333333333333" customWidth="1"/>
    <col min="11012" max="11012" width="12.6666666666667" customWidth="1"/>
    <col min="11263" max="11263" width="12.8333333333333" customWidth="1"/>
    <col min="11264" max="11264" width="14.3333333333333" customWidth="1"/>
    <col min="11265" max="11265" width="63" customWidth="1"/>
    <col min="11266" max="11266" width="9.16666666666667" customWidth="1"/>
    <col min="11267" max="11267" width="49.8333333333333" customWidth="1"/>
    <col min="11268" max="11268" width="12.6666666666667" customWidth="1"/>
    <col min="11519" max="11519" width="12.8333333333333" customWidth="1"/>
    <col min="11520" max="11520" width="14.3333333333333" customWidth="1"/>
    <col min="11521" max="11521" width="63" customWidth="1"/>
    <col min="11522" max="11522" width="9.16666666666667" customWidth="1"/>
    <col min="11523" max="11523" width="49.8333333333333" customWidth="1"/>
    <col min="11524" max="11524" width="12.6666666666667" customWidth="1"/>
    <col min="11775" max="11775" width="12.8333333333333" customWidth="1"/>
    <col min="11776" max="11776" width="14.3333333333333" customWidth="1"/>
    <col min="11777" max="11777" width="63" customWidth="1"/>
    <col min="11778" max="11778" width="9.16666666666667" customWidth="1"/>
    <col min="11779" max="11779" width="49.8333333333333" customWidth="1"/>
    <col min="11780" max="11780" width="12.6666666666667" customWidth="1"/>
    <col min="12031" max="12031" width="12.8333333333333" customWidth="1"/>
    <col min="12032" max="12032" width="14.3333333333333" customWidth="1"/>
    <col min="12033" max="12033" width="63" customWidth="1"/>
    <col min="12034" max="12034" width="9.16666666666667" customWidth="1"/>
    <col min="12035" max="12035" width="49.8333333333333" customWidth="1"/>
    <col min="12036" max="12036" width="12.6666666666667" customWidth="1"/>
    <col min="12287" max="12287" width="12.8333333333333" customWidth="1"/>
    <col min="12288" max="12288" width="14.3333333333333" customWidth="1"/>
    <col min="12289" max="12289" width="63" customWidth="1"/>
    <col min="12290" max="12290" width="9.16666666666667" customWidth="1"/>
    <col min="12291" max="12291" width="49.8333333333333" customWidth="1"/>
    <col min="12292" max="12292" width="12.6666666666667" customWidth="1"/>
    <col min="12543" max="12543" width="12.8333333333333" customWidth="1"/>
    <col min="12544" max="12544" width="14.3333333333333" customWidth="1"/>
    <col min="12545" max="12545" width="63" customWidth="1"/>
    <col min="12546" max="12546" width="9.16666666666667" customWidth="1"/>
    <col min="12547" max="12547" width="49.8333333333333" customWidth="1"/>
    <col min="12548" max="12548" width="12.6666666666667" customWidth="1"/>
    <col min="12799" max="12799" width="12.8333333333333" customWidth="1"/>
    <col min="12800" max="12800" width="14.3333333333333" customWidth="1"/>
    <col min="12801" max="12801" width="63" customWidth="1"/>
    <col min="12802" max="12802" width="9.16666666666667" customWidth="1"/>
    <col min="12803" max="12803" width="49.8333333333333" customWidth="1"/>
    <col min="12804" max="12804" width="12.6666666666667" customWidth="1"/>
    <col min="13055" max="13055" width="12.8333333333333" customWidth="1"/>
    <col min="13056" max="13056" width="14.3333333333333" customWidth="1"/>
    <col min="13057" max="13057" width="63" customWidth="1"/>
    <col min="13058" max="13058" width="9.16666666666667" customWidth="1"/>
    <col min="13059" max="13059" width="49.8333333333333" customWidth="1"/>
    <col min="13060" max="13060" width="12.6666666666667" customWidth="1"/>
    <col min="13311" max="13311" width="12.8333333333333" customWidth="1"/>
    <col min="13312" max="13312" width="14.3333333333333" customWidth="1"/>
    <col min="13313" max="13313" width="63" customWidth="1"/>
    <col min="13314" max="13314" width="9.16666666666667" customWidth="1"/>
    <col min="13315" max="13315" width="49.8333333333333" customWidth="1"/>
    <col min="13316" max="13316" width="12.6666666666667" customWidth="1"/>
    <col min="13567" max="13567" width="12.8333333333333" customWidth="1"/>
    <col min="13568" max="13568" width="14.3333333333333" customWidth="1"/>
    <col min="13569" max="13569" width="63" customWidth="1"/>
    <col min="13570" max="13570" width="9.16666666666667" customWidth="1"/>
    <col min="13571" max="13571" width="49.8333333333333" customWidth="1"/>
    <col min="13572" max="13572" width="12.6666666666667" customWidth="1"/>
    <col min="13823" max="13823" width="12.8333333333333" customWidth="1"/>
    <col min="13824" max="13824" width="14.3333333333333" customWidth="1"/>
    <col min="13825" max="13825" width="63" customWidth="1"/>
    <col min="13826" max="13826" width="9.16666666666667" customWidth="1"/>
    <col min="13827" max="13827" width="49.8333333333333" customWidth="1"/>
    <col min="13828" max="13828" width="12.6666666666667" customWidth="1"/>
    <col min="14079" max="14079" width="12.8333333333333" customWidth="1"/>
    <col min="14080" max="14080" width="14.3333333333333" customWidth="1"/>
    <col min="14081" max="14081" width="63" customWidth="1"/>
    <col min="14082" max="14082" width="9.16666666666667" customWidth="1"/>
    <col min="14083" max="14083" width="49.8333333333333" customWidth="1"/>
    <col min="14084" max="14084" width="12.6666666666667" customWidth="1"/>
    <col min="14335" max="14335" width="12.8333333333333" customWidth="1"/>
    <col min="14336" max="14336" width="14.3333333333333" customWidth="1"/>
    <col min="14337" max="14337" width="63" customWidth="1"/>
    <col min="14338" max="14338" width="9.16666666666667" customWidth="1"/>
    <col min="14339" max="14339" width="49.8333333333333" customWidth="1"/>
    <col min="14340" max="14340" width="12.6666666666667" customWidth="1"/>
    <col min="14591" max="14591" width="12.8333333333333" customWidth="1"/>
    <col min="14592" max="14592" width="14.3333333333333" customWidth="1"/>
    <col min="14593" max="14593" width="63" customWidth="1"/>
    <col min="14594" max="14594" width="9.16666666666667" customWidth="1"/>
    <col min="14595" max="14595" width="49.8333333333333" customWidth="1"/>
    <col min="14596" max="14596" width="12.6666666666667" customWidth="1"/>
    <col min="14847" max="14847" width="12.8333333333333" customWidth="1"/>
    <col min="14848" max="14848" width="14.3333333333333" customWidth="1"/>
    <col min="14849" max="14849" width="63" customWidth="1"/>
    <col min="14850" max="14850" width="9.16666666666667" customWidth="1"/>
    <col min="14851" max="14851" width="49.8333333333333" customWidth="1"/>
    <col min="14852" max="14852" width="12.6666666666667" customWidth="1"/>
    <col min="15103" max="15103" width="12.8333333333333" customWidth="1"/>
    <col min="15104" max="15104" width="14.3333333333333" customWidth="1"/>
    <col min="15105" max="15105" width="63" customWidth="1"/>
    <col min="15106" max="15106" width="9.16666666666667" customWidth="1"/>
    <col min="15107" max="15107" width="49.8333333333333" customWidth="1"/>
    <col min="15108" max="15108" width="12.6666666666667" customWidth="1"/>
    <col min="15359" max="15359" width="12.8333333333333" customWidth="1"/>
    <col min="15360" max="15360" width="14.3333333333333" customWidth="1"/>
    <col min="15361" max="15361" width="63" customWidth="1"/>
    <col min="15362" max="15362" width="9.16666666666667" customWidth="1"/>
    <col min="15363" max="15363" width="49.8333333333333" customWidth="1"/>
    <col min="15364" max="15364" width="12.6666666666667" customWidth="1"/>
    <col min="15615" max="15615" width="12.8333333333333" customWidth="1"/>
    <col min="15616" max="15616" width="14.3333333333333" customWidth="1"/>
    <col min="15617" max="15617" width="63" customWidth="1"/>
    <col min="15618" max="15618" width="9.16666666666667" customWidth="1"/>
    <col min="15619" max="15619" width="49.8333333333333" customWidth="1"/>
    <col min="15620" max="15620" width="12.6666666666667" customWidth="1"/>
    <col min="15871" max="15871" width="12.8333333333333" customWidth="1"/>
    <col min="15872" max="15872" width="14.3333333333333" customWidth="1"/>
    <col min="15873" max="15873" width="63" customWidth="1"/>
    <col min="15874" max="15874" width="9.16666666666667" customWidth="1"/>
    <col min="15875" max="15875" width="49.8333333333333" customWidth="1"/>
    <col min="15876" max="15876" width="12.6666666666667" customWidth="1"/>
    <col min="16127" max="16127" width="12.8333333333333" customWidth="1"/>
    <col min="16128" max="16128" width="14.3333333333333" customWidth="1"/>
    <col min="16129" max="16129" width="63" customWidth="1"/>
    <col min="16130" max="16130" width="9.16666666666667" customWidth="1"/>
    <col min="16131" max="16131" width="49.8333333333333" customWidth="1"/>
    <col min="16132" max="16132" width="12.6666666666667" customWidth="1"/>
  </cols>
  <sheetData>
    <row r="1" ht="19.5" customHeight="1" spans="1:3">
      <c r="A1" s="124" t="s">
        <v>0</v>
      </c>
      <c r="B1" s="124"/>
      <c r="C1" s="124"/>
    </row>
    <row r="2" ht="41.25" customHeight="1" spans="1:4">
      <c r="A2" s="125" t="s">
        <v>1</v>
      </c>
      <c r="B2" s="126"/>
      <c r="C2" s="126"/>
      <c r="D2" s="127"/>
    </row>
    <row r="3" ht="19.5" customHeight="1" spans="1:4">
      <c r="A3" s="128" t="s">
        <v>2</v>
      </c>
      <c r="B3" s="128" t="s">
        <v>3</v>
      </c>
      <c r="C3" s="128"/>
      <c r="D3" s="129"/>
    </row>
    <row r="4" ht="22.5" customHeight="1" spans="1:4">
      <c r="A4" s="130" t="s">
        <v>4</v>
      </c>
      <c r="B4" s="131" t="s">
        <v>5</v>
      </c>
      <c r="C4" s="132" t="s">
        <v>6</v>
      </c>
      <c r="D4" s="129"/>
    </row>
    <row r="5" ht="22.5" customHeight="1" spans="1:4">
      <c r="A5" s="130" t="s">
        <v>7</v>
      </c>
      <c r="B5" s="131" t="s">
        <v>8</v>
      </c>
      <c r="C5" s="132"/>
      <c r="D5" s="129"/>
    </row>
    <row r="6" ht="22.5" customHeight="1" spans="1:4">
      <c r="A6" s="130" t="s">
        <v>9</v>
      </c>
      <c r="B6" s="131" t="s">
        <v>10</v>
      </c>
      <c r="C6" s="132"/>
      <c r="D6" s="129"/>
    </row>
    <row r="7" ht="22.5" customHeight="1" spans="1:4">
      <c r="A7" s="130" t="s">
        <v>11</v>
      </c>
      <c r="B7" s="131" t="s">
        <v>12</v>
      </c>
      <c r="C7" s="132"/>
      <c r="D7" s="129"/>
    </row>
    <row r="8" ht="22.5" customHeight="1" spans="1:4">
      <c r="A8" s="130" t="s">
        <v>13</v>
      </c>
      <c r="B8" s="131" t="s">
        <v>14</v>
      </c>
      <c r="C8" s="132"/>
      <c r="D8" s="129"/>
    </row>
    <row r="9" ht="22.5" customHeight="1" spans="1:4">
      <c r="A9" s="130" t="s">
        <v>15</v>
      </c>
      <c r="B9" s="131" t="s">
        <v>16</v>
      </c>
      <c r="C9" s="132"/>
      <c r="D9" s="129"/>
    </row>
    <row r="10" ht="22.5" customHeight="1" spans="1:4">
      <c r="A10" s="130" t="s">
        <v>17</v>
      </c>
      <c r="B10" s="131" t="s">
        <v>18</v>
      </c>
      <c r="C10" s="132" t="s">
        <v>19</v>
      </c>
      <c r="D10" s="129"/>
    </row>
    <row r="11" ht="22.5" customHeight="1" spans="1:4">
      <c r="A11" s="130" t="s">
        <v>20</v>
      </c>
      <c r="B11" s="131" t="s">
        <v>21</v>
      </c>
      <c r="C11" s="132"/>
      <c r="D11" s="129"/>
    </row>
    <row r="12" ht="22.5" customHeight="1" spans="1:4">
      <c r="A12" s="130" t="s">
        <v>22</v>
      </c>
      <c r="B12" s="131" t="s">
        <v>23</v>
      </c>
      <c r="C12" s="132"/>
      <c r="D12" s="129"/>
    </row>
    <row r="13" ht="22.5" customHeight="1" spans="1:4">
      <c r="A13" s="130" t="s">
        <v>24</v>
      </c>
      <c r="B13" s="131" t="s">
        <v>25</v>
      </c>
      <c r="C13" s="132"/>
      <c r="D13" s="129"/>
    </row>
    <row r="14" ht="22.5" customHeight="1" spans="1:4">
      <c r="A14" s="130" t="s">
        <v>26</v>
      </c>
      <c r="B14" s="131" t="s">
        <v>27</v>
      </c>
      <c r="C14" s="132"/>
      <c r="D14" s="129"/>
    </row>
    <row r="15" ht="22.5" customHeight="1" spans="1:4">
      <c r="A15" s="130" t="s">
        <v>28</v>
      </c>
      <c r="B15" s="131" t="s">
        <v>29</v>
      </c>
      <c r="C15" s="132" t="s">
        <v>30</v>
      </c>
      <c r="D15" s="129"/>
    </row>
    <row r="16" ht="22.5" customHeight="1" spans="1:4">
      <c r="A16" s="130" t="s">
        <v>31</v>
      </c>
      <c r="B16" s="131" t="s">
        <v>32</v>
      </c>
      <c r="C16" s="132"/>
      <c r="D16" s="129"/>
    </row>
    <row r="17" ht="22.5" customHeight="1" spans="1:4">
      <c r="A17" s="130" t="s">
        <v>33</v>
      </c>
      <c r="B17" s="131" t="s">
        <v>34</v>
      </c>
      <c r="C17" s="132" t="s">
        <v>35</v>
      </c>
      <c r="D17" s="129"/>
    </row>
    <row r="18" ht="22.5" customHeight="1" spans="1:4">
      <c r="A18" s="130" t="s">
        <v>36</v>
      </c>
      <c r="B18" s="131" t="s">
        <v>37</v>
      </c>
      <c r="C18" s="132"/>
      <c r="D18" s="129"/>
    </row>
    <row r="19" ht="22.5" customHeight="1" spans="1:4">
      <c r="A19" s="130" t="s">
        <v>38</v>
      </c>
      <c r="B19" s="131" t="s">
        <v>39</v>
      </c>
      <c r="C19" s="132" t="s">
        <v>40</v>
      </c>
      <c r="D19" s="129"/>
    </row>
    <row r="20" ht="12.75" customHeight="1" spans="1:4">
      <c r="A20" s="129"/>
      <c r="B20" s="129"/>
      <c r="C20" s="133"/>
      <c r="D20" s="129"/>
    </row>
    <row r="21" ht="16.9" customHeight="1"/>
  </sheetData>
  <mergeCells count="5">
    <mergeCell ref="A2:C2"/>
    <mergeCell ref="C4:C9"/>
    <mergeCell ref="C10:C14"/>
    <mergeCell ref="C15:C16"/>
    <mergeCell ref="C17:C18"/>
  </mergeCells>
  <printOptions horizontalCentered="1"/>
  <pageMargins left="0.707638888888889" right="0.707638888888889" top="0.354166666666667" bottom="0.313888888888889" header="0.313888888888889" footer="0.313888888888889"/>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G1:I339"/>
  <sheetViews>
    <sheetView topLeftCell="G297" workbookViewId="0">
      <selection activeCell="G5" sqref="G5:I339"/>
    </sheetView>
  </sheetViews>
  <sheetFormatPr defaultColWidth="12.1666666666667" defaultRowHeight="12"/>
  <cols>
    <col min="7" max="7" width="11" customWidth="1"/>
    <col min="8" max="8" width="81" customWidth="1"/>
    <col min="9" max="9" width="11.7555555555556" customWidth="1"/>
  </cols>
  <sheetData>
    <row r="1" ht="23" spans="7:9">
      <c r="G1" s="17" t="s">
        <v>1995</v>
      </c>
      <c r="H1" s="17"/>
      <c r="I1" s="17"/>
    </row>
    <row r="2" ht="13" spans="7:9">
      <c r="G2" s="86"/>
      <c r="H2" s="86"/>
      <c r="I2" s="87"/>
    </row>
    <row r="3" ht="13" spans="7:9">
      <c r="G3" s="86"/>
      <c r="H3" s="86"/>
      <c r="I3" s="87" t="s">
        <v>86</v>
      </c>
    </row>
    <row r="4" ht="13" spans="7:9">
      <c r="G4" s="19" t="s">
        <v>87</v>
      </c>
      <c r="H4" s="19" t="s">
        <v>88</v>
      </c>
      <c r="I4" s="19" t="s">
        <v>89</v>
      </c>
    </row>
    <row r="5" ht="13" spans="7:9">
      <c r="G5" s="78"/>
      <c r="H5" s="79" t="s">
        <v>1996</v>
      </c>
      <c r="I5" s="80">
        <f>SUM(I6,I13,I28,I44,I49,I56,I72,I133,I172,I222,I232,I236,I240,I244,I248,I253,I285,I302,I319)</f>
        <v>106200</v>
      </c>
    </row>
    <row r="6" ht="13" spans="7:9">
      <c r="G6" s="81">
        <v>205</v>
      </c>
      <c r="H6" s="82" t="s">
        <v>994</v>
      </c>
      <c r="I6" s="80">
        <f>I7</f>
        <v>0</v>
      </c>
    </row>
    <row r="7" ht="13" spans="7:9">
      <c r="G7" s="81">
        <v>20598</v>
      </c>
      <c r="H7" s="82" t="s">
        <v>1997</v>
      </c>
      <c r="I7" s="80">
        <f>SUM(I8:I12)</f>
        <v>0</v>
      </c>
    </row>
    <row r="8" ht="13" spans="7:9">
      <c r="G8" s="81">
        <v>2059801</v>
      </c>
      <c r="H8" s="81" t="s">
        <v>1998</v>
      </c>
      <c r="I8" s="83"/>
    </row>
    <row r="9" ht="13" spans="7:9">
      <c r="G9" s="81">
        <v>2059802</v>
      </c>
      <c r="H9" s="81" t="s">
        <v>1002</v>
      </c>
      <c r="I9" s="83"/>
    </row>
    <row r="10" ht="13" spans="7:9">
      <c r="G10" s="81">
        <v>2059803</v>
      </c>
      <c r="H10" s="81" t="s">
        <v>1999</v>
      </c>
      <c r="I10" s="83"/>
    </row>
    <row r="11" ht="13" spans="7:9">
      <c r="G11" s="81">
        <v>2059804</v>
      </c>
      <c r="H11" s="81" t="s">
        <v>2000</v>
      </c>
      <c r="I11" s="83"/>
    </row>
    <row r="12" ht="13" spans="7:9">
      <c r="G12" s="81">
        <v>2059899</v>
      </c>
      <c r="H12" s="81" t="s">
        <v>2001</v>
      </c>
      <c r="I12" s="83"/>
    </row>
    <row r="13" ht="13" spans="7:9">
      <c r="G13" s="81">
        <v>206</v>
      </c>
      <c r="H13" s="84" t="s">
        <v>1043</v>
      </c>
      <c r="I13" s="80">
        <f>I14+I21</f>
        <v>0</v>
      </c>
    </row>
    <row r="14" ht="13" spans="7:9">
      <c r="G14" s="81">
        <v>20610</v>
      </c>
      <c r="H14" s="84" t="s">
        <v>2002</v>
      </c>
      <c r="I14" s="80">
        <f>SUM(I15:I20)</f>
        <v>0</v>
      </c>
    </row>
    <row r="15" ht="13" spans="7:9">
      <c r="G15" s="81">
        <v>2061001</v>
      </c>
      <c r="H15" s="85" t="s">
        <v>2003</v>
      </c>
      <c r="I15" s="83"/>
    </row>
    <row r="16" ht="13" spans="7:9">
      <c r="G16" s="81">
        <v>2061002</v>
      </c>
      <c r="H16" s="85" t="s">
        <v>2004</v>
      </c>
      <c r="I16" s="83"/>
    </row>
    <row r="17" ht="13" spans="7:9">
      <c r="G17" s="81">
        <v>2061003</v>
      </c>
      <c r="H17" s="85" t="s">
        <v>2005</v>
      </c>
      <c r="I17" s="83"/>
    </row>
    <row r="18" ht="13" spans="7:9">
      <c r="G18" s="81">
        <v>2061004</v>
      </c>
      <c r="H18" s="85" t="s">
        <v>2006</v>
      </c>
      <c r="I18" s="83"/>
    </row>
    <row r="19" ht="13" spans="7:9">
      <c r="G19" s="81">
        <v>2061005</v>
      </c>
      <c r="H19" s="85" t="s">
        <v>2007</v>
      </c>
      <c r="I19" s="83"/>
    </row>
    <row r="20" ht="13" spans="7:9">
      <c r="G20" s="81">
        <v>2061099</v>
      </c>
      <c r="H20" s="85" t="s">
        <v>2008</v>
      </c>
      <c r="I20" s="83"/>
    </row>
    <row r="21" ht="13" spans="7:9">
      <c r="G21" s="81">
        <v>20698</v>
      </c>
      <c r="H21" s="84" t="s">
        <v>1997</v>
      </c>
      <c r="I21" s="80">
        <f>SUM(I22:I27)</f>
        <v>0</v>
      </c>
    </row>
    <row r="22" ht="13" spans="7:9">
      <c r="G22" s="81">
        <v>2069801</v>
      </c>
      <c r="H22" s="85" t="s">
        <v>2009</v>
      </c>
      <c r="I22" s="83"/>
    </row>
    <row r="23" ht="13" spans="7:9">
      <c r="G23" s="81">
        <v>2069802</v>
      </c>
      <c r="H23" s="85" t="s">
        <v>2010</v>
      </c>
      <c r="I23" s="83"/>
    </row>
    <row r="24" ht="13" spans="7:9">
      <c r="G24" s="81">
        <v>2069803</v>
      </c>
      <c r="H24" s="85" t="s">
        <v>2011</v>
      </c>
      <c r="I24" s="83"/>
    </row>
    <row r="25" ht="13" spans="7:9">
      <c r="G25" s="81">
        <v>2069804</v>
      </c>
      <c r="H25" s="85" t="s">
        <v>2012</v>
      </c>
      <c r="I25" s="83"/>
    </row>
    <row r="26" ht="13" spans="7:9">
      <c r="G26" s="81">
        <v>2069805</v>
      </c>
      <c r="H26" s="85" t="s">
        <v>2013</v>
      </c>
      <c r="I26" s="83"/>
    </row>
    <row r="27" ht="13" spans="7:9">
      <c r="G27" s="81">
        <v>2069899</v>
      </c>
      <c r="H27" s="85" t="s">
        <v>2014</v>
      </c>
      <c r="I27" s="83"/>
    </row>
    <row r="28" ht="13" spans="7:9">
      <c r="G28" s="81">
        <v>207</v>
      </c>
      <c r="H28" s="84" t="s">
        <v>1092</v>
      </c>
      <c r="I28" s="80">
        <f>SUM(I29,I35,I41)</f>
        <v>0</v>
      </c>
    </row>
    <row r="29" ht="13" spans="7:9">
      <c r="G29" s="81">
        <v>20707</v>
      </c>
      <c r="H29" s="84" t="s">
        <v>2015</v>
      </c>
      <c r="I29" s="80">
        <f>SUM(I30:I34)</f>
        <v>0</v>
      </c>
    </row>
    <row r="30" ht="13" spans="7:9">
      <c r="G30" s="81">
        <v>2070701</v>
      </c>
      <c r="H30" s="85" t="s">
        <v>2016</v>
      </c>
      <c r="I30" s="83"/>
    </row>
    <row r="31" ht="13" spans="7:9">
      <c r="G31" s="81">
        <v>2070702</v>
      </c>
      <c r="H31" s="85" t="s">
        <v>2017</v>
      </c>
      <c r="I31" s="83"/>
    </row>
    <row r="32" ht="13" spans="7:9">
      <c r="G32" s="81">
        <v>2070703</v>
      </c>
      <c r="H32" s="85" t="s">
        <v>2018</v>
      </c>
      <c r="I32" s="83"/>
    </row>
    <row r="33" ht="13" spans="7:9">
      <c r="G33" s="81">
        <v>2070704</v>
      </c>
      <c r="H33" s="85" t="s">
        <v>2019</v>
      </c>
      <c r="I33" s="83"/>
    </row>
    <row r="34" ht="13" spans="7:9">
      <c r="G34" s="81">
        <v>2070799</v>
      </c>
      <c r="H34" s="85" t="s">
        <v>2020</v>
      </c>
      <c r="I34" s="83"/>
    </row>
    <row r="35" ht="13" spans="7:9">
      <c r="G35" s="81">
        <v>20709</v>
      </c>
      <c r="H35" s="84" t="s">
        <v>2021</v>
      </c>
      <c r="I35" s="80">
        <f>SUM(I36:I40)</f>
        <v>0</v>
      </c>
    </row>
    <row r="36" ht="13" spans="7:9">
      <c r="G36" s="81">
        <v>2070901</v>
      </c>
      <c r="H36" s="85" t="s">
        <v>2022</v>
      </c>
      <c r="I36" s="83"/>
    </row>
    <row r="37" ht="13" spans="7:9">
      <c r="G37" s="81">
        <v>2070902</v>
      </c>
      <c r="H37" s="85" t="s">
        <v>2023</v>
      </c>
      <c r="I37" s="83"/>
    </row>
    <row r="38" ht="13" spans="7:9">
      <c r="G38" s="81">
        <v>2070903</v>
      </c>
      <c r="H38" s="85" t="s">
        <v>2024</v>
      </c>
      <c r="I38" s="83"/>
    </row>
    <row r="39" ht="13" spans="7:9">
      <c r="G39" s="81">
        <v>2070904</v>
      </c>
      <c r="H39" s="85" t="s">
        <v>2025</v>
      </c>
      <c r="I39" s="83"/>
    </row>
    <row r="40" ht="13" spans="7:9">
      <c r="G40" s="81">
        <v>2070999</v>
      </c>
      <c r="H40" s="85" t="s">
        <v>2026</v>
      </c>
      <c r="I40" s="83"/>
    </row>
    <row r="41" ht="13" spans="7:9">
      <c r="G41" s="81">
        <v>20710</v>
      </c>
      <c r="H41" s="84" t="s">
        <v>2027</v>
      </c>
      <c r="I41" s="80">
        <f>SUM(I42:I43)</f>
        <v>0</v>
      </c>
    </row>
    <row r="42" ht="13" spans="7:9">
      <c r="G42" s="81">
        <v>2071001</v>
      </c>
      <c r="H42" s="85" t="s">
        <v>2028</v>
      </c>
      <c r="I42" s="83"/>
    </row>
    <row r="43" ht="13" spans="7:9">
      <c r="G43" s="81">
        <v>2071099</v>
      </c>
      <c r="H43" s="85" t="s">
        <v>2029</v>
      </c>
      <c r="I43" s="83"/>
    </row>
    <row r="44" ht="13" spans="7:9">
      <c r="G44" s="81">
        <v>208</v>
      </c>
      <c r="H44" s="82" t="s">
        <v>1134</v>
      </c>
      <c r="I44" s="80">
        <f>I45</f>
        <v>0</v>
      </c>
    </row>
    <row r="45" ht="13" spans="7:9">
      <c r="G45" s="81">
        <v>20898</v>
      </c>
      <c r="H45" s="82" t="s">
        <v>1997</v>
      </c>
      <c r="I45" s="80">
        <f>SUM(I46:I48)</f>
        <v>0</v>
      </c>
    </row>
    <row r="46" ht="13" spans="7:9">
      <c r="G46" s="81">
        <v>2089801</v>
      </c>
      <c r="H46" s="81" t="s">
        <v>2030</v>
      </c>
      <c r="I46" s="83"/>
    </row>
    <row r="47" ht="13" spans="7:9">
      <c r="G47" s="81">
        <v>2089802</v>
      </c>
      <c r="H47" s="81" t="s">
        <v>2031</v>
      </c>
      <c r="I47" s="83"/>
    </row>
    <row r="48" ht="13" spans="7:9">
      <c r="G48" s="81">
        <v>2089899</v>
      </c>
      <c r="H48" s="81" t="s">
        <v>2032</v>
      </c>
      <c r="I48" s="83"/>
    </row>
    <row r="49" ht="13" spans="7:9">
      <c r="G49" s="81">
        <v>210</v>
      </c>
      <c r="H49" s="82" t="s">
        <v>1243</v>
      </c>
      <c r="I49" s="80">
        <f>I50</f>
        <v>0</v>
      </c>
    </row>
    <row r="50" ht="13" spans="7:9">
      <c r="G50" s="81">
        <v>21098</v>
      </c>
      <c r="H50" s="82" t="s">
        <v>1997</v>
      </c>
      <c r="I50" s="80">
        <f>SUM(I51:I55)</f>
        <v>0</v>
      </c>
    </row>
    <row r="51" ht="13" spans="7:9">
      <c r="G51" s="81">
        <v>2109801</v>
      </c>
      <c r="H51" s="81" t="s">
        <v>2033</v>
      </c>
      <c r="I51" s="83"/>
    </row>
    <row r="52" ht="13" spans="7:9">
      <c r="G52" s="81">
        <v>2109802</v>
      </c>
      <c r="H52" s="81" t="s">
        <v>2034</v>
      </c>
      <c r="I52" s="83"/>
    </row>
    <row r="53" ht="13" spans="7:9">
      <c r="G53" s="81">
        <v>2109803</v>
      </c>
      <c r="H53" s="81" t="s">
        <v>2035</v>
      </c>
      <c r="I53" s="83"/>
    </row>
    <row r="54" ht="13" spans="7:9">
      <c r="G54" s="81">
        <v>2109804</v>
      </c>
      <c r="H54" s="81" t="s">
        <v>2036</v>
      </c>
      <c r="I54" s="83"/>
    </row>
    <row r="55" ht="13" spans="7:9">
      <c r="G55" s="81">
        <v>2109899</v>
      </c>
      <c r="H55" s="81" t="s">
        <v>2037</v>
      </c>
      <c r="I55" s="83"/>
    </row>
    <row r="56" ht="13" spans="7:9">
      <c r="G56" s="81">
        <v>211</v>
      </c>
      <c r="H56" s="84" t="s">
        <v>1310</v>
      </c>
      <c r="I56" s="80">
        <f>SUM(I57,I62,I67)</f>
        <v>0</v>
      </c>
    </row>
    <row r="57" ht="13" spans="7:9">
      <c r="G57" s="81">
        <v>21160</v>
      </c>
      <c r="H57" s="84" t="s">
        <v>2038</v>
      </c>
      <c r="I57" s="80">
        <f>SUM(I58:I61)</f>
        <v>0</v>
      </c>
    </row>
    <row r="58" ht="13" spans="7:9">
      <c r="G58" s="81">
        <v>2116001</v>
      </c>
      <c r="H58" s="85" t="s">
        <v>2039</v>
      </c>
      <c r="I58" s="83"/>
    </row>
    <row r="59" ht="13" spans="7:9">
      <c r="G59" s="81">
        <v>2116002</v>
      </c>
      <c r="H59" s="85" t="s">
        <v>2040</v>
      </c>
      <c r="I59" s="83"/>
    </row>
    <row r="60" ht="13" spans="7:9">
      <c r="G60" s="81">
        <v>2116003</v>
      </c>
      <c r="H60" s="85" t="s">
        <v>2041</v>
      </c>
      <c r="I60" s="83"/>
    </row>
    <row r="61" ht="13" spans="7:9">
      <c r="G61" s="81">
        <v>2116099</v>
      </c>
      <c r="H61" s="85" t="s">
        <v>2042</v>
      </c>
      <c r="I61" s="83"/>
    </row>
    <row r="62" ht="13" spans="7:9">
      <c r="G62" s="81">
        <v>21161</v>
      </c>
      <c r="H62" s="84" t="s">
        <v>2043</v>
      </c>
      <c r="I62" s="80">
        <f>SUM(I63:I66)</f>
        <v>0</v>
      </c>
    </row>
    <row r="63" ht="13" spans="7:9">
      <c r="G63" s="81">
        <v>2116101</v>
      </c>
      <c r="H63" s="85" t="s">
        <v>2044</v>
      </c>
      <c r="I63" s="83"/>
    </row>
    <row r="64" ht="13" spans="7:9">
      <c r="G64" s="81">
        <v>2116102</v>
      </c>
      <c r="H64" s="85" t="s">
        <v>2045</v>
      </c>
      <c r="I64" s="83"/>
    </row>
    <row r="65" ht="13" spans="7:9">
      <c r="G65" s="81">
        <v>2116103</v>
      </c>
      <c r="H65" s="85" t="s">
        <v>2046</v>
      </c>
      <c r="I65" s="83"/>
    </row>
    <row r="66" ht="13" spans="7:9">
      <c r="G66" s="81">
        <v>2116104</v>
      </c>
      <c r="H66" s="85" t="s">
        <v>2047</v>
      </c>
      <c r="I66" s="83"/>
    </row>
    <row r="67" ht="13" spans="7:9">
      <c r="G67" s="81">
        <v>21198</v>
      </c>
      <c r="H67" s="84" t="s">
        <v>1997</v>
      </c>
      <c r="I67" s="80">
        <f>SUM(I68:I71)</f>
        <v>0</v>
      </c>
    </row>
    <row r="68" ht="13" spans="7:9">
      <c r="G68" s="81">
        <v>2119801</v>
      </c>
      <c r="H68" s="85" t="s">
        <v>2048</v>
      </c>
      <c r="I68" s="83"/>
    </row>
    <row r="69" ht="13" spans="7:9">
      <c r="G69" s="81">
        <v>2119802</v>
      </c>
      <c r="H69" s="85" t="s">
        <v>2049</v>
      </c>
      <c r="I69" s="83"/>
    </row>
    <row r="70" ht="13" spans="7:9">
      <c r="G70" s="81">
        <v>2119803</v>
      </c>
      <c r="H70" s="85" t="s">
        <v>2050</v>
      </c>
      <c r="I70" s="83"/>
    </row>
    <row r="71" ht="13" spans="7:9">
      <c r="G71" s="81">
        <v>2119899</v>
      </c>
      <c r="H71" s="85" t="s">
        <v>2051</v>
      </c>
      <c r="I71" s="83"/>
    </row>
    <row r="72" ht="13" spans="7:9">
      <c r="G72" s="81">
        <v>212</v>
      </c>
      <c r="H72" s="84" t="s">
        <v>1373</v>
      </c>
      <c r="I72" s="80">
        <f>SUM(I73,I89,I93:I94,I100,I104,I108,I112,I118,I121,I130)</f>
        <v>45174</v>
      </c>
    </row>
    <row r="73" ht="13" spans="7:9">
      <c r="G73" s="81">
        <v>21208</v>
      </c>
      <c r="H73" s="84" t="s">
        <v>2052</v>
      </c>
      <c r="I73" s="80">
        <f>SUM(I74:I88)</f>
        <v>44830</v>
      </c>
    </row>
    <row r="74" ht="13" spans="7:9">
      <c r="G74" s="81">
        <v>2120801</v>
      </c>
      <c r="H74" s="85" t="s">
        <v>2053</v>
      </c>
      <c r="I74" s="83"/>
    </row>
    <row r="75" ht="13" spans="7:9">
      <c r="G75" s="81">
        <v>2120802</v>
      </c>
      <c r="H75" s="85" t="s">
        <v>2054</v>
      </c>
      <c r="I75" s="83"/>
    </row>
    <row r="76" ht="13" spans="7:9">
      <c r="G76" s="81">
        <v>2120803</v>
      </c>
      <c r="H76" s="85" t="s">
        <v>2055</v>
      </c>
      <c r="I76" s="83"/>
    </row>
    <row r="77" ht="13" spans="7:9">
      <c r="G77" s="81">
        <v>2120804</v>
      </c>
      <c r="H77" s="85" t="s">
        <v>2056</v>
      </c>
      <c r="I77" s="83">
        <v>3131</v>
      </c>
    </row>
    <row r="78" ht="13" spans="7:9">
      <c r="G78" s="81">
        <v>2120805</v>
      </c>
      <c r="H78" s="85" t="s">
        <v>2057</v>
      </c>
      <c r="I78" s="83"/>
    </row>
    <row r="79" ht="13" spans="7:9">
      <c r="G79" s="81">
        <v>2120806</v>
      </c>
      <c r="H79" s="85" t="s">
        <v>2058</v>
      </c>
      <c r="I79" s="83"/>
    </row>
    <row r="80" ht="13" spans="7:9">
      <c r="G80" s="81">
        <v>2120807</v>
      </c>
      <c r="H80" s="85" t="s">
        <v>2059</v>
      </c>
      <c r="I80" s="83"/>
    </row>
    <row r="81" ht="13" spans="7:9">
      <c r="G81" s="81">
        <v>2120809</v>
      </c>
      <c r="H81" s="85" t="s">
        <v>2060</v>
      </c>
      <c r="I81" s="83"/>
    </row>
    <row r="82" ht="13" spans="7:9">
      <c r="G82" s="81">
        <v>2120810</v>
      </c>
      <c r="H82" s="85" t="s">
        <v>2061</v>
      </c>
      <c r="I82" s="83"/>
    </row>
    <row r="83" ht="13" spans="7:9">
      <c r="G83" s="81">
        <v>2120811</v>
      </c>
      <c r="H83" s="85" t="s">
        <v>2062</v>
      </c>
      <c r="I83" s="83"/>
    </row>
    <row r="84" ht="13" spans="7:9">
      <c r="G84" s="81">
        <v>2120813</v>
      </c>
      <c r="H84" s="85" t="s">
        <v>1663</v>
      </c>
      <c r="I84" s="83"/>
    </row>
    <row r="85" ht="13" spans="7:9">
      <c r="G85" s="81">
        <v>2120814</v>
      </c>
      <c r="H85" s="85" t="s">
        <v>2063</v>
      </c>
      <c r="I85" s="83"/>
    </row>
    <row r="86" ht="13" spans="7:9">
      <c r="G86" s="81">
        <v>2120815</v>
      </c>
      <c r="H86" s="85" t="s">
        <v>2064</v>
      </c>
      <c r="I86" s="83"/>
    </row>
    <row r="87" ht="13" spans="7:9">
      <c r="G87" s="81">
        <v>2120816</v>
      </c>
      <c r="H87" s="85" t="s">
        <v>2065</v>
      </c>
      <c r="I87" s="83"/>
    </row>
    <row r="88" ht="13" spans="7:9">
      <c r="G88" s="81">
        <v>2120899</v>
      </c>
      <c r="H88" s="85" t="s">
        <v>2066</v>
      </c>
      <c r="I88" s="83">
        <v>41699</v>
      </c>
    </row>
    <row r="89" ht="13" spans="7:9">
      <c r="G89" s="81">
        <v>21210</v>
      </c>
      <c r="H89" s="84" t="s">
        <v>2067</v>
      </c>
      <c r="I89" s="80">
        <f>SUM(I90:I92)</f>
        <v>0</v>
      </c>
    </row>
    <row r="90" ht="13" spans="7:9">
      <c r="G90" s="81">
        <v>2121001</v>
      </c>
      <c r="H90" s="85" t="s">
        <v>2053</v>
      </c>
      <c r="I90" s="83"/>
    </row>
    <row r="91" ht="13" spans="7:9">
      <c r="G91" s="81">
        <v>2121002</v>
      </c>
      <c r="H91" s="85" t="s">
        <v>2054</v>
      </c>
      <c r="I91" s="83"/>
    </row>
    <row r="92" ht="13" spans="7:9">
      <c r="G92" s="81">
        <v>2121099</v>
      </c>
      <c r="H92" s="85" t="s">
        <v>2068</v>
      </c>
      <c r="I92" s="83"/>
    </row>
    <row r="93" ht="13" spans="7:9">
      <c r="G93" s="81">
        <v>21211</v>
      </c>
      <c r="H93" s="84" t="s">
        <v>2069</v>
      </c>
      <c r="I93" s="83"/>
    </row>
    <row r="94" ht="13" spans="7:9">
      <c r="G94" s="81">
        <v>21213</v>
      </c>
      <c r="H94" s="84" t="s">
        <v>2070</v>
      </c>
      <c r="I94" s="80">
        <f>SUM(I95:I99)</f>
        <v>344</v>
      </c>
    </row>
    <row r="95" ht="13" spans="7:9">
      <c r="G95" s="81">
        <v>2121301</v>
      </c>
      <c r="H95" s="85" t="s">
        <v>2071</v>
      </c>
      <c r="I95" s="83"/>
    </row>
    <row r="96" ht="13" spans="7:9">
      <c r="G96" s="81">
        <v>2121302</v>
      </c>
      <c r="H96" s="85" t="s">
        <v>2072</v>
      </c>
      <c r="I96" s="83"/>
    </row>
    <row r="97" ht="13" spans="7:9">
      <c r="G97" s="81">
        <v>2121303</v>
      </c>
      <c r="H97" s="85" t="s">
        <v>2073</v>
      </c>
      <c r="I97" s="83"/>
    </row>
    <row r="98" ht="13" spans="7:9">
      <c r="G98" s="81">
        <v>2121304</v>
      </c>
      <c r="H98" s="85" t="s">
        <v>2074</v>
      </c>
      <c r="I98" s="83"/>
    </row>
    <row r="99" ht="13" spans="7:9">
      <c r="G99" s="81">
        <v>2121399</v>
      </c>
      <c r="H99" s="85" t="s">
        <v>2075</v>
      </c>
      <c r="I99" s="83">
        <v>344</v>
      </c>
    </row>
    <row r="100" ht="13" spans="7:9">
      <c r="G100" s="81">
        <v>21214</v>
      </c>
      <c r="H100" s="84" t="s">
        <v>2076</v>
      </c>
      <c r="I100" s="80">
        <f>SUM(I101:I103)</f>
        <v>0</v>
      </c>
    </row>
    <row r="101" ht="13" spans="7:9">
      <c r="G101" s="81">
        <v>2121401</v>
      </c>
      <c r="H101" s="85" t="s">
        <v>2077</v>
      </c>
      <c r="I101" s="83"/>
    </row>
    <row r="102" ht="13" spans="7:9">
      <c r="G102" s="81">
        <v>2121402</v>
      </c>
      <c r="H102" s="85" t="s">
        <v>2078</v>
      </c>
      <c r="I102" s="83"/>
    </row>
    <row r="103" ht="13" spans="7:9">
      <c r="G103" s="81">
        <v>2121499</v>
      </c>
      <c r="H103" s="85" t="s">
        <v>2079</v>
      </c>
      <c r="I103" s="83"/>
    </row>
    <row r="104" ht="13" spans="7:9">
      <c r="G104" s="81">
        <v>21215</v>
      </c>
      <c r="H104" s="84" t="s">
        <v>2080</v>
      </c>
      <c r="I104" s="80">
        <f>SUM(I105:I107)</f>
        <v>0</v>
      </c>
    </row>
    <row r="105" ht="13" spans="7:9">
      <c r="G105" s="81">
        <v>2121501</v>
      </c>
      <c r="H105" s="85" t="s">
        <v>2081</v>
      </c>
      <c r="I105" s="83"/>
    </row>
    <row r="106" ht="13" spans="7:9">
      <c r="G106" s="81">
        <v>2121502</v>
      </c>
      <c r="H106" s="85" t="s">
        <v>2082</v>
      </c>
      <c r="I106" s="83"/>
    </row>
    <row r="107" ht="13" spans="7:9">
      <c r="G107" s="81">
        <v>2121599</v>
      </c>
      <c r="H107" s="85" t="s">
        <v>2083</v>
      </c>
      <c r="I107" s="83"/>
    </row>
    <row r="108" ht="13" spans="7:9">
      <c r="G108" s="81">
        <v>21216</v>
      </c>
      <c r="H108" s="84" t="s">
        <v>2084</v>
      </c>
      <c r="I108" s="80">
        <f>SUM(I109:I111)</f>
        <v>0</v>
      </c>
    </row>
    <row r="109" ht="13" spans="7:9">
      <c r="G109" s="81">
        <v>2121601</v>
      </c>
      <c r="H109" s="85" t="s">
        <v>2081</v>
      </c>
      <c r="I109" s="83"/>
    </row>
    <row r="110" ht="13" spans="7:9">
      <c r="G110" s="81">
        <v>2121602</v>
      </c>
      <c r="H110" s="85" t="s">
        <v>2082</v>
      </c>
      <c r="I110" s="83"/>
    </row>
    <row r="111" ht="13" spans="7:9">
      <c r="G111" s="81">
        <v>2121699</v>
      </c>
      <c r="H111" s="85" t="s">
        <v>2085</v>
      </c>
      <c r="I111" s="83"/>
    </row>
    <row r="112" ht="13" spans="7:9">
      <c r="G112" s="81">
        <v>21217</v>
      </c>
      <c r="H112" s="84" t="s">
        <v>2086</v>
      </c>
      <c r="I112" s="80">
        <f>SUM(I113:I117)</f>
        <v>0</v>
      </c>
    </row>
    <row r="113" ht="13" spans="7:9">
      <c r="G113" s="81">
        <v>2121701</v>
      </c>
      <c r="H113" s="85" t="s">
        <v>2087</v>
      </c>
      <c r="I113" s="83"/>
    </row>
    <row r="114" ht="13" spans="7:9">
      <c r="G114" s="81">
        <v>2121702</v>
      </c>
      <c r="H114" s="85" t="s">
        <v>2088</v>
      </c>
      <c r="I114" s="83"/>
    </row>
    <row r="115" ht="13" spans="7:9">
      <c r="G115" s="81">
        <v>2121703</v>
      </c>
      <c r="H115" s="85" t="s">
        <v>2089</v>
      </c>
      <c r="I115" s="83"/>
    </row>
    <row r="116" ht="13" spans="7:9">
      <c r="G116" s="81">
        <v>2121704</v>
      </c>
      <c r="H116" s="85" t="s">
        <v>2090</v>
      </c>
      <c r="I116" s="83"/>
    </row>
    <row r="117" ht="13" spans="7:9">
      <c r="G117" s="81">
        <v>2121799</v>
      </c>
      <c r="H117" s="85" t="s">
        <v>2091</v>
      </c>
      <c r="I117" s="83"/>
    </row>
    <row r="118" ht="13" spans="7:9">
      <c r="G118" s="81">
        <v>21218</v>
      </c>
      <c r="H118" s="84" t="s">
        <v>2092</v>
      </c>
      <c r="I118" s="80">
        <f>SUM(I119:I120)</f>
        <v>0</v>
      </c>
    </row>
    <row r="119" ht="13" spans="7:9">
      <c r="G119" s="81">
        <v>2121801</v>
      </c>
      <c r="H119" s="85" t="s">
        <v>2093</v>
      </c>
      <c r="I119" s="83"/>
    </row>
    <row r="120" ht="13" spans="7:9">
      <c r="G120" s="81">
        <v>2121899</v>
      </c>
      <c r="H120" s="85" t="s">
        <v>2094</v>
      </c>
      <c r="I120" s="83"/>
    </row>
    <row r="121" ht="13" spans="7:9">
      <c r="G121" s="81">
        <v>21219</v>
      </c>
      <c r="H121" s="84" t="s">
        <v>2095</v>
      </c>
      <c r="I121" s="80">
        <f>SUM(I122:I129)</f>
        <v>0</v>
      </c>
    </row>
    <row r="122" ht="13" spans="7:9">
      <c r="G122" s="81">
        <v>2121901</v>
      </c>
      <c r="H122" s="85" t="s">
        <v>2081</v>
      </c>
      <c r="I122" s="83"/>
    </row>
    <row r="123" ht="13" spans="7:9">
      <c r="G123" s="81">
        <v>2121902</v>
      </c>
      <c r="H123" s="85" t="s">
        <v>2082</v>
      </c>
      <c r="I123" s="83"/>
    </row>
    <row r="124" ht="13" spans="7:9">
      <c r="G124" s="81">
        <v>2121903</v>
      </c>
      <c r="H124" s="85" t="s">
        <v>2096</v>
      </c>
      <c r="I124" s="83"/>
    </row>
    <row r="125" ht="13" spans="7:9">
      <c r="G125" s="81">
        <v>2121904</v>
      </c>
      <c r="H125" s="85" t="s">
        <v>2097</v>
      </c>
      <c r="I125" s="83"/>
    </row>
    <row r="126" ht="13" spans="7:9">
      <c r="G126" s="81">
        <v>2121905</v>
      </c>
      <c r="H126" s="85" t="s">
        <v>2098</v>
      </c>
      <c r="I126" s="83"/>
    </row>
    <row r="127" ht="13" spans="7:9">
      <c r="G127" s="81">
        <v>2121906</v>
      </c>
      <c r="H127" s="85" t="s">
        <v>2099</v>
      </c>
      <c r="I127" s="83"/>
    </row>
    <row r="128" ht="13" spans="7:9">
      <c r="G128" s="81">
        <v>2121907</v>
      </c>
      <c r="H128" s="85" t="s">
        <v>2100</v>
      </c>
      <c r="I128" s="83"/>
    </row>
    <row r="129" ht="13" spans="7:9">
      <c r="G129" s="81">
        <v>2121999</v>
      </c>
      <c r="H129" s="85" t="s">
        <v>2101</v>
      </c>
      <c r="I129" s="83"/>
    </row>
    <row r="130" ht="13" spans="7:9">
      <c r="G130" s="81">
        <v>21298</v>
      </c>
      <c r="H130" s="84" t="s">
        <v>1997</v>
      </c>
      <c r="I130" s="80">
        <f>SUM(I131:I132)</f>
        <v>0</v>
      </c>
    </row>
    <row r="131" ht="13" spans="7:9">
      <c r="G131" s="81">
        <v>2129801</v>
      </c>
      <c r="H131" s="85" t="s">
        <v>2102</v>
      </c>
      <c r="I131" s="83"/>
    </row>
    <row r="132" ht="13" spans="7:9">
      <c r="G132" s="81">
        <v>2129899</v>
      </c>
      <c r="H132" s="85" t="s">
        <v>2103</v>
      </c>
      <c r="I132" s="83"/>
    </row>
    <row r="133" ht="13" spans="7:9">
      <c r="G133" s="81">
        <v>213</v>
      </c>
      <c r="H133" s="84" t="s">
        <v>1393</v>
      </c>
      <c r="I133" s="80">
        <f>SUM(I134,I139,I144,I149,I152,I157,I161,I165,I168)</f>
        <v>679</v>
      </c>
    </row>
    <row r="134" ht="13" spans="7:9">
      <c r="G134" s="81">
        <v>21366</v>
      </c>
      <c r="H134" s="84" t="s">
        <v>2104</v>
      </c>
      <c r="I134" s="80">
        <f>SUM(I135:I138)</f>
        <v>13</v>
      </c>
    </row>
    <row r="135" ht="13" spans="7:9">
      <c r="G135" s="81">
        <v>2136601</v>
      </c>
      <c r="H135" s="85" t="s">
        <v>2105</v>
      </c>
      <c r="I135" s="83"/>
    </row>
    <row r="136" ht="13" spans="7:9">
      <c r="G136" s="81">
        <v>2136602</v>
      </c>
      <c r="H136" s="85" t="s">
        <v>2106</v>
      </c>
      <c r="I136" s="83"/>
    </row>
    <row r="137" ht="13" spans="7:9">
      <c r="G137" s="81">
        <v>2136603</v>
      </c>
      <c r="H137" s="85" t="s">
        <v>2107</v>
      </c>
      <c r="I137" s="83"/>
    </row>
    <row r="138" ht="13" spans="7:9">
      <c r="G138" s="81">
        <v>2136699</v>
      </c>
      <c r="H138" s="85" t="s">
        <v>2108</v>
      </c>
      <c r="I138" s="83">
        <v>13</v>
      </c>
    </row>
    <row r="139" ht="13" spans="7:9">
      <c r="G139" s="81">
        <v>21367</v>
      </c>
      <c r="H139" s="84" t="s">
        <v>2109</v>
      </c>
      <c r="I139" s="80">
        <f>SUM(I140:I143)</f>
        <v>0</v>
      </c>
    </row>
    <row r="140" ht="13" spans="7:9">
      <c r="G140" s="81">
        <v>2136701</v>
      </c>
      <c r="H140" s="85" t="s">
        <v>2105</v>
      </c>
      <c r="I140" s="83"/>
    </row>
    <row r="141" ht="13" spans="7:9">
      <c r="G141" s="81">
        <v>2136702</v>
      </c>
      <c r="H141" s="85" t="s">
        <v>2106</v>
      </c>
      <c r="I141" s="83"/>
    </row>
    <row r="142" ht="13" spans="7:9">
      <c r="G142" s="81">
        <v>2136703</v>
      </c>
      <c r="H142" s="85" t="s">
        <v>2110</v>
      </c>
      <c r="I142" s="83"/>
    </row>
    <row r="143" ht="13" spans="7:9">
      <c r="G143" s="81">
        <v>2136799</v>
      </c>
      <c r="H143" s="85" t="s">
        <v>2111</v>
      </c>
      <c r="I143" s="83"/>
    </row>
    <row r="144" ht="13" spans="7:9">
      <c r="G144" s="81">
        <v>21369</v>
      </c>
      <c r="H144" s="84" t="s">
        <v>2112</v>
      </c>
      <c r="I144" s="80">
        <f>SUM(I145:I148)</f>
        <v>0</v>
      </c>
    </row>
    <row r="145" ht="13" spans="7:9">
      <c r="G145" s="81">
        <v>2136901</v>
      </c>
      <c r="H145" s="85" t="s">
        <v>1456</v>
      </c>
      <c r="I145" s="83"/>
    </row>
    <row r="146" ht="13" spans="7:9">
      <c r="G146" s="81">
        <v>2136902</v>
      </c>
      <c r="H146" s="85" t="s">
        <v>2113</v>
      </c>
      <c r="I146" s="83"/>
    </row>
    <row r="147" ht="13" spans="7:9">
      <c r="G147" s="81">
        <v>2136903</v>
      </c>
      <c r="H147" s="85" t="s">
        <v>2114</v>
      </c>
      <c r="I147" s="83"/>
    </row>
    <row r="148" ht="13" spans="7:9">
      <c r="G148" s="81">
        <v>2136999</v>
      </c>
      <c r="H148" s="85" t="s">
        <v>2115</v>
      </c>
      <c r="I148" s="83"/>
    </row>
    <row r="149" ht="13" spans="7:9">
      <c r="G149" s="81">
        <v>21370</v>
      </c>
      <c r="H149" s="84" t="s">
        <v>2116</v>
      </c>
      <c r="I149" s="80">
        <f>SUM(I150:I151)</f>
        <v>0</v>
      </c>
    </row>
    <row r="150" ht="13" spans="7:9">
      <c r="G150" s="81">
        <v>2137001</v>
      </c>
      <c r="H150" s="85" t="s">
        <v>2117</v>
      </c>
      <c r="I150" s="83"/>
    </row>
    <row r="151" ht="13" spans="7:9">
      <c r="G151" s="81">
        <v>2137099</v>
      </c>
      <c r="H151" s="85" t="s">
        <v>2118</v>
      </c>
      <c r="I151" s="83"/>
    </row>
    <row r="152" ht="13" spans="7:9">
      <c r="G152" s="81">
        <v>21371</v>
      </c>
      <c r="H152" s="84" t="s">
        <v>2119</v>
      </c>
      <c r="I152" s="80">
        <f>SUM(I153:I156)</f>
        <v>0</v>
      </c>
    </row>
    <row r="153" ht="13" spans="7:9">
      <c r="G153" s="81">
        <v>2137101</v>
      </c>
      <c r="H153" s="85" t="s">
        <v>2120</v>
      </c>
      <c r="I153" s="83"/>
    </row>
    <row r="154" ht="13" spans="7:9">
      <c r="G154" s="81">
        <v>2137102</v>
      </c>
      <c r="H154" s="85" t="s">
        <v>2121</v>
      </c>
      <c r="I154" s="83"/>
    </row>
    <row r="155" ht="13" spans="7:9">
      <c r="G155" s="81">
        <v>2137103</v>
      </c>
      <c r="H155" s="85" t="s">
        <v>2122</v>
      </c>
      <c r="I155" s="83"/>
    </row>
    <row r="156" ht="13" spans="7:9">
      <c r="G156" s="81">
        <v>2137199</v>
      </c>
      <c r="H156" s="85" t="s">
        <v>2123</v>
      </c>
      <c r="I156" s="83"/>
    </row>
    <row r="157" ht="13" spans="7:9">
      <c r="G157" s="81">
        <v>21372</v>
      </c>
      <c r="H157" s="84" t="s">
        <v>2124</v>
      </c>
      <c r="I157" s="80">
        <f>SUM(I158:I160)</f>
        <v>666</v>
      </c>
    </row>
    <row r="158" ht="13" spans="7:9">
      <c r="G158" s="81">
        <v>2137201</v>
      </c>
      <c r="H158" s="85" t="s">
        <v>2125</v>
      </c>
      <c r="I158" s="83">
        <v>364</v>
      </c>
    </row>
    <row r="159" ht="13" spans="7:9">
      <c r="G159" s="81">
        <v>2137202</v>
      </c>
      <c r="H159" s="85" t="s">
        <v>2105</v>
      </c>
      <c r="I159" s="83">
        <v>302</v>
      </c>
    </row>
    <row r="160" ht="13" spans="7:9">
      <c r="G160" s="81">
        <v>2137299</v>
      </c>
      <c r="H160" s="85" t="s">
        <v>2126</v>
      </c>
      <c r="I160" s="83"/>
    </row>
    <row r="161" ht="13" spans="7:9">
      <c r="G161" s="81">
        <v>21373</v>
      </c>
      <c r="H161" s="84" t="s">
        <v>2127</v>
      </c>
      <c r="I161" s="80">
        <f>SUM(I162:I164)</f>
        <v>0</v>
      </c>
    </row>
    <row r="162" ht="13" spans="7:9">
      <c r="G162" s="81">
        <v>2137301</v>
      </c>
      <c r="H162" s="85" t="s">
        <v>2125</v>
      </c>
      <c r="I162" s="83"/>
    </row>
    <row r="163" ht="13" spans="7:9">
      <c r="G163" s="81">
        <v>2137302</v>
      </c>
      <c r="H163" s="85" t="s">
        <v>2105</v>
      </c>
      <c r="I163" s="83"/>
    </row>
    <row r="164" ht="13" spans="7:9">
      <c r="G164" s="81">
        <v>2137399</v>
      </c>
      <c r="H164" s="85" t="s">
        <v>2128</v>
      </c>
      <c r="I164" s="83"/>
    </row>
    <row r="165" ht="13" spans="7:9">
      <c r="G165" s="81">
        <v>21374</v>
      </c>
      <c r="H165" s="84" t="s">
        <v>2129</v>
      </c>
      <c r="I165" s="80">
        <f>SUM(I166:I167)</f>
        <v>0</v>
      </c>
    </row>
    <row r="166" ht="13" spans="7:9">
      <c r="G166" s="81">
        <v>2137401</v>
      </c>
      <c r="H166" s="85" t="s">
        <v>2105</v>
      </c>
      <c r="I166" s="83"/>
    </row>
    <row r="167" ht="13" spans="7:9">
      <c r="G167" s="81">
        <v>2137499</v>
      </c>
      <c r="H167" s="85" t="s">
        <v>2130</v>
      </c>
      <c r="I167" s="83"/>
    </row>
    <row r="168" ht="13" spans="7:9">
      <c r="G168" s="81">
        <v>21398</v>
      </c>
      <c r="H168" s="84" t="s">
        <v>1997</v>
      </c>
      <c r="I168" s="80">
        <f>SUM(I169:I171)</f>
        <v>0</v>
      </c>
    </row>
    <row r="169" ht="13" spans="7:9">
      <c r="G169" s="81">
        <v>2139801</v>
      </c>
      <c r="H169" s="85" t="s">
        <v>2131</v>
      </c>
      <c r="I169" s="83"/>
    </row>
    <row r="170" ht="13" spans="7:9">
      <c r="G170" s="81">
        <v>2139802</v>
      </c>
      <c r="H170" s="85" t="s">
        <v>2132</v>
      </c>
      <c r="I170" s="83"/>
    </row>
    <row r="171" ht="13" spans="7:9">
      <c r="G171" s="81">
        <v>2139899</v>
      </c>
      <c r="H171" s="85" t="s">
        <v>2133</v>
      </c>
      <c r="I171" s="83"/>
    </row>
    <row r="172" ht="13" spans="7:9">
      <c r="G172" s="81">
        <v>214</v>
      </c>
      <c r="H172" s="84" t="s">
        <v>1485</v>
      </c>
      <c r="I172" s="80">
        <f>SUM(I173,I178,I183,I192,I199,I209,I212,I215,I216)</f>
        <v>0</v>
      </c>
    </row>
    <row r="173" ht="13" spans="7:9">
      <c r="G173" s="81">
        <v>21460</v>
      </c>
      <c r="H173" s="84" t="s">
        <v>2134</v>
      </c>
      <c r="I173" s="80">
        <f>SUM(I174:I177)</f>
        <v>0</v>
      </c>
    </row>
    <row r="174" ht="13" spans="7:9">
      <c r="G174" s="81">
        <v>2146001</v>
      </c>
      <c r="H174" s="85" t="s">
        <v>1487</v>
      </c>
      <c r="I174" s="83"/>
    </row>
    <row r="175" ht="13" spans="7:9">
      <c r="G175" s="81">
        <v>2146002</v>
      </c>
      <c r="H175" s="85" t="s">
        <v>1488</v>
      </c>
      <c r="I175" s="83"/>
    </row>
    <row r="176" ht="13" spans="7:9">
      <c r="G176" s="81">
        <v>2146003</v>
      </c>
      <c r="H176" s="85" t="s">
        <v>2135</v>
      </c>
      <c r="I176" s="83"/>
    </row>
    <row r="177" ht="13" spans="7:9">
      <c r="G177" s="81">
        <v>2146099</v>
      </c>
      <c r="H177" s="85" t="s">
        <v>2136</v>
      </c>
      <c r="I177" s="83"/>
    </row>
    <row r="178" ht="13" spans="7:9">
      <c r="G178" s="81">
        <v>21462</v>
      </c>
      <c r="H178" s="84" t="s">
        <v>2137</v>
      </c>
      <c r="I178" s="80">
        <f>SUM(I179:I182)</f>
        <v>0</v>
      </c>
    </row>
    <row r="179" ht="13" spans="7:9">
      <c r="G179" s="81">
        <v>2146201</v>
      </c>
      <c r="H179" s="85" t="s">
        <v>2135</v>
      </c>
      <c r="I179" s="83"/>
    </row>
    <row r="180" ht="13" spans="7:9">
      <c r="G180" s="81">
        <v>2146202</v>
      </c>
      <c r="H180" s="85" t="s">
        <v>2138</v>
      </c>
      <c r="I180" s="83"/>
    </row>
    <row r="181" ht="13" spans="7:9">
      <c r="G181" s="81">
        <v>2146203</v>
      </c>
      <c r="H181" s="85" t="s">
        <v>2139</v>
      </c>
      <c r="I181" s="83"/>
    </row>
    <row r="182" ht="13" spans="7:9">
      <c r="G182" s="81">
        <v>2146299</v>
      </c>
      <c r="H182" s="85" t="s">
        <v>2140</v>
      </c>
      <c r="I182" s="83"/>
    </row>
    <row r="183" ht="13" spans="7:9">
      <c r="G183" s="81">
        <v>21464</v>
      </c>
      <c r="H183" s="84" t="s">
        <v>2141</v>
      </c>
      <c r="I183" s="80">
        <f>SUM(I184:I191)</f>
        <v>0</v>
      </c>
    </row>
    <row r="184" ht="13" spans="7:9">
      <c r="G184" s="81">
        <v>2146401</v>
      </c>
      <c r="H184" s="85" t="s">
        <v>2142</v>
      </c>
      <c r="I184" s="83"/>
    </row>
    <row r="185" ht="13" spans="7:9">
      <c r="G185" s="81">
        <v>2146402</v>
      </c>
      <c r="H185" s="85" t="s">
        <v>2143</v>
      </c>
      <c r="I185" s="83"/>
    </row>
    <row r="186" ht="13" spans="7:9">
      <c r="G186" s="81">
        <v>2146403</v>
      </c>
      <c r="H186" s="85" t="s">
        <v>2144</v>
      </c>
      <c r="I186" s="83"/>
    </row>
    <row r="187" ht="13" spans="7:9">
      <c r="G187" s="81">
        <v>2146404</v>
      </c>
      <c r="H187" s="85" t="s">
        <v>2145</v>
      </c>
      <c r="I187" s="83"/>
    </row>
    <row r="188" ht="13" spans="7:9">
      <c r="G188" s="81">
        <v>2146405</v>
      </c>
      <c r="H188" s="85" t="s">
        <v>2146</v>
      </c>
      <c r="I188" s="83"/>
    </row>
    <row r="189" ht="13" spans="7:9">
      <c r="G189" s="81">
        <v>2146406</v>
      </c>
      <c r="H189" s="85" t="s">
        <v>2147</v>
      </c>
      <c r="I189" s="83"/>
    </row>
    <row r="190" ht="13" spans="7:9">
      <c r="G190" s="81">
        <v>2146407</v>
      </c>
      <c r="H190" s="85" t="s">
        <v>2148</v>
      </c>
      <c r="I190" s="83"/>
    </row>
    <row r="191" ht="13" spans="7:9">
      <c r="G191" s="81">
        <v>2146499</v>
      </c>
      <c r="H191" s="85" t="s">
        <v>2149</v>
      </c>
      <c r="I191" s="83"/>
    </row>
    <row r="192" ht="13" spans="7:9">
      <c r="G192" s="81">
        <v>21468</v>
      </c>
      <c r="H192" s="84" t="s">
        <v>2150</v>
      </c>
      <c r="I192" s="80">
        <f>SUM(I193:I198)</f>
        <v>0</v>
      </c>
    </row>
    <row r="193" ht="13" spans="7:9">
      <c r="G193" s="81">
        <v>2146801</v>
      </c>
      <c r="H193" s="85" t="s">
        <v>2151</v>
      </c>
      <c r="I193" s="83"/>
    </row>
    <row r="194" ht="13" spans="7:9">
      <c r="G194" s="81">
        <v>2146802</v>
      </c>
      <c r="H194" s="85" t="s">
        <v>2152</v>
      </c>
      <c r="I194" s="83"/>
    </row>
    <row r="195" ht="13" spans="7:9">
      <c r="G195" s="81">
        <v>2146803</v>
      </c>
      <c r="H195" s="85" t="s">
        <v>2153</v>
      </c>
      <c r="I195" s="83"/>
    </row>
    <row r="196" ht="13" spans="7:9">
      <c r="G196" s="81">
        <v>2146804</v>
      </c>
      <c r="H196" s="85" t="s">
        <v>2154</v>
      </c>
      <c r="I196" s="83"/>
    </row>
    <row r="197" ht="13" spans="7:9">
      <c r="G197" s="81">
        <v>2146805</v>
      </c>
      <c r="H197" s="85" t="s">
        <v>2155</v>
      </c>
      <c r="I197" s="83"/>
    </row>
    <row r="198" ht="13" spans="7:9">
      <c r="G198" s="81">
        <v>2146899</v>
      </c>
      <c r="H198" s="85" t="s">
        <v>2156</v>
      </c>
      <c r="I198" s="83"/>
    </row>
    <row r="199" ht="13" spans="7:9">
      <c r="G199" s="81">
        <v>21469</v>
      </c>
      <c r="H199" s="84" t="s">
        <v>2157</v>
      </c>
      <c r="I199" s="80">
        <f>SUM(I200:I208)</f>
        <v>0</v>
      </c>
    </row>
    <row r="200" ht="13" spans="7:9">
      <c r="G200" s="81">
        <v>2146901</v>
      </c>
      <c r="H200" s="85" t="s">
        <v>2158</v>
      </c>
      <c r="I200" s="83"/>
    </row>
    <row r="201" ht="13" spans="7:9">
      <c r="G201" s="81">
        <v>2146902</v>
      </c>
      <c r="H201" s="85" t="s">
        <v>1513</v>
      </c>
      <c r="I201" s="83"/>
    </row>
    <row r="202" ht="13" spans="7:9">
      <c r="G202" s="81">
        <v>2146903</v>
      </c>
      <c r="H202" s="85" t="s">
        <v>2159</v>
      </c>
      <c r="I202" s="83"/>
    </row>
    <row r="203" ht="13" spans="7:9">
      <c r="G203" s="81">
        <v>2146904</v>
      </c>
      <c r="H203" s="85" t="s">
        <v>2160</v>
      </c>
      <c r="I203" s="83"/>
    </row>
    <row r="204" ht="13" spans="7:9">
      <c r="G204" s="81">
        <v>2146906</v>
      </c>
      <c r="H204" s="85" t="s">
        <v>2161</v>
      </c>
      <c r="I204" s="83"/>
    </row>
    <row r="205" ht="13" spans="7:9">
      <c r="G205" s="81">
        <v>2146907</v>
      </c>
      <c r="H205" s="85" t="s">
        <v>2162</v>
      </c>
      <c r="I205" s="83"/>
    </row>
    <row r="206" ht="13" spans="7:9">
      <c r="G206" s="81">
        <v>2146908</v>
      </c>
      <c r="H206" s="85" t="s">
        <v>2163</v>
      </c>
      <c r="I206" s="83"/>
    </row>
    <row r="207" ht="13" spans="7:9">
      <c r="G207" s="81">
        <v>2146909</v>
      </c>
      <c r="H207" s="85" t="s">
        <v>2164</v>
      </c>
      <c r="I207" s="83"/>
    </row>
    <row r="208" ht="13" spans="7:9">
      <c r="G208" s="81">
        <v>2146999</v>
      </c>
      <c r="H208" s="85" t="s">
        <v>2165</v>
      </c>
      <c r="I208" s="83"/>
    </row>
    <row r="209" ht="13" spans="7:9">
      <c r="G209" s="81">
        <v>21470</v>
      </c>
      <c r="H209" s="84" t="s">
        <v>2166</v>
      </c>
      <c r="I209" s="80">
        <f>SUM(I210:I211)</f>
        <v>0</v>
      </c>
    </row>
    <row r="210" ht="13" spans="7:9">
      <c r="G210" s="81">
        <v>2147001</v>
      </c>
      <c r="H210" s="85" t="s">
        <v>2167</v>
      </c>
      <c r="I210" s="83"/>
    </row>
    <row r="211" ht="13" spans="7:9">
      <c r="G211" s="81">
        <v>2147099</v>
      </c>
      <c r="H211" s="85" t="s">
        <v>2168</v>
      </c>
      <c r="I211" s="83"/>
    </row>
    <row r="212" ht="13" spans="7:9">
      <c r="G212" s="81">
        <v>21471</v>
      </c>
      <c r="H212" s="84" t="s">
        <v>2169</v>
      </c>
      <c r="I212" s="80">
        <f>SUM(I213:I214)</f>
        <v>0</v>
      </c>
    </row>
    <row r="213" ht="13" spans="7:9">
      <c r="G213" s="81">
        <v>2147101</v>
      </c>
      <c r="H213" s="85" t="s">
        <v>2167</v>
      </c>
      <c r="I213" s="83"/>
    </row>
    <row r="214" ht="13" spans="7:9">
      <c r="G214" s="81">
        <v>2147199</v>
      </c>
      <c r="H214" s="85" t="s">
        <v>2170</v>
      </c>
      <c r="I214" s="83"/>
    </row>
    <row r="215" ht="13" spans="7:9">
      <c r="G215" s="81">
        <v>21472</v>
      </c>
      <c r="H215" s="84" t="s">
        <v>2171</v>
      </c>
      <c r="I215" s="83"/>
    </row>
    <row r="216" ht="13" spans="7:9">
      <c r="G216" s="81">
        <v>21498</v>
      </c>
      <c r="H216" s="84" t="s">
        <v>1997</v>
      </c>
      <c r="I216" s="80">
        <f>SUM(I217:I221)</f>
        <v>0</v>
      </c>
    </row>
    <row r="217" ht="13" spans="7:9">
      <c r="G217" s="81">
        <v>2149801</v>
      </c>
      <c r="H217" s="85" t="s">
        <v>2172</v>
      </c>
      <c r="I217" s="83"/>
    </row>
    <row r="218" ht="13" spans="7:9">
      <c r="G218" s="81">
        <v>2149802</v>
      </c>
      <c r="H218" s="85" t="s">
        <v>2173</v>
      </c>
      <c r="I218" s="83"/>
    </row>
    <row r="219" ht="13" spans="7:9">
      <c r="G219" s="81">
        <v>2149803</v>
      </c>
      <c r="H219" s="85" t="s">
        <v>2174</v>
      </c>
      <c r="I219" s="83"/>
    </row>
    <row r="220" ht="13" spans="7:9">
      <c r="G220" s="81">
        <v>2149804</v>
      </c>
      <c r="H220" s="85" t="s">
        <v>2175</v>
      </c>
      <c r="I220" s="83"/>
    </row>
    <row r="221" ht="13" spans="7:9">
      <c r="G221" s="81">
        <v>2149899</v>
      </c>
      <c r="H221" s="85" t="s">
        <v>2176</v>
      </c>
      <c r="I221" s="83"/>
    </row>
    <row r="222" ht="13" spans="7:9">
      <c r="G222" s="81">
        <v>215</v>
      </c>
      <c r="H222" s="84" t="s">
        <v>1524</v>
      </c>
      <c r="I222" s="80">
        <f>I223+I227</f>
        <v>1</v>
      </c>
    </row>
    <row r="223" ht="13" spans="7:9">
      <c r="G223" s="81">
        <v>21562</v>
      </c>
      <c r="H223" s="84" t="s">
        <v>2177</v>
      </c>
      <c r="I223" s="80">
        <f>SUM(I224:I226)</f>
        <v>0</v>
      </c>
    </row>
    <row r="224" ht="13" spans="7:9">
      <c r="G224" s="81">
        <v>2156201</v>
      </c>
      <c r="H224" s="85" t="s">
        <v>2178</v>
      </c>
      <c r="I224" s="83"/>
    </row>
    <row r="225" ht="13" spans="7:9">
      <c r="G225" s="81">
        <v>2156202</v>
      </c>
      <c r="H225" s="85" t="s">
        <v>2179</v>
      </c>
      <c r="I225" s="83"/>
    </row>
    <row r="226" ht="13" spans="7:9">
      <c r="G226" s="81">
        <v>2156299</v>
      </c>
      <c r="H226" s="85" t="s">
        <v>2180</v>
      </c>
      <c r="I226" s="83"/>
    </row>
    <row r="227" ht="13" spans="7:9">
      <c r="G227" s="81">
        <v>21598</v>
      </c>
      <c r="H227" s="84" t="s">
        <v>1997</v>
      </c>
      <c r="I227" s="80">
        <f>SUM(I228:I231)</f>
        <v>1</v>
      </c>
    </row>
    <row r="228" ht="13" spans="7:9">
      <c r="G228" s="81">
        <v>2159801</v>
      </c>
      <c r="H228" s="85" t="s">
        <v>2181</v>
      </c>
      <c r="I228" s="83"/>
    </row>
    <row r="229" ht="13" spans="7:9">
      <c r="G229" s="81">
        <v>2159802</v>
      </c>
      <c r="H229" s="85" t="s">
        <v>2182</v>
      </c>
      <c r="I229" s="83">
        <v>1</v>
      </c>
    </row>
    <row r="230" ht="13" spans="7:9">
      <c r="G230" s="81">
        <v>2159803</v>
      </c>
      <c r="H230" s="85" t="s">
        <v>2183</v>
      </c>
      <c r="I230" s="83"/>
    </row>
    <row r="231" ht="13" spans="7:9">
      <c r="G231" s="81">
        <v>2159899</v>
      </c>
      <c r="H231" s="85" t="s">
        <v>2184</v>
      </c>
      <c r="I231" s="83"/>
    </row>
    <row r="232" ht="13" spans="7:9">
      <c r="G232" s="81">
        <v>217</v>
      </c>
      <c r="H232" s="84" t="s">
        <v>1582</v>
      </c>
      <c r="I232" s="80">
        <f>I233</f>
        <v>0</v>
      </c>
    </row>
    <row r="233" ht="13" spans="7:9">
      <c r="G233" s="81">
        <v>21704</v>
      </c>
      <c r="H233" s="84" t="s">
        <v>1602</v>
      </c>
      <c r="I233" s="80">
        <f>SUM(I234:I235)</f>
        <v>0</v>
      </c>
    </row>
    <row r="234" ht="13" spans="7:9">
      <c r="G234" s="81">
        <v>2170402</v>
      </c>
      <c r="H234" s="85" t="s">
        <v>2185</v>
      </c>
      <c r="I234" s="83"/>
    </row>
    <row r="235" ht="13" spans="7:9">
      <c r="G235" s="81">
        <v>2170403</v>
      </c>
      <c r="H235" s="85" t="s">
        <v>2186</v>
      </c>
      <c r="I235" s="83"/>
    </row>
    <row r="236" ht="13" spans="7:9">
      <c r="G236" s="81">
        <v>220</v>
      </c>
      <c r="H236" s="84" t="s">
        <v>1617</v>
      </c>
      <c r="I236" s="80">
        <f>I237</f>
        <v>0</v>
      </c>
    </row>
    <row r="237" ht="13" spans="7:9">
      <c r="G237" s="81">
        <v>22006</v>
      </c>
      <c r="H237" s="84" t="s">
        <v>2187</v>
      </c>
      <c r="I237" s="80">
        <f>SUM(I238:I239)</f>
        <v>0</v>
      </c>
    </row>
    <row r="238" ht="13" spans="7:9">
      <c r="G238" s="81">
        <v>2200601</v>
      </c>
      <c r="H238" s="85" t="s">
        <v>2188</v>
      </c>
      <c r="I238" s="83"/>
    </row>
    <row r="239" ht="13" spans="7:9">
      <c r="G239" s="81">
        <v>2200602</v>
      </c>
      <c r="H239" s="85" t="s">
        <v>2189</v>
      </c>
      <c r="I239" s="83"/>
    </row>
    <row r="240" ht="13" spans="7:9">
      <c r="G240" s="81">
        <v>221</v>
      </c>
      <c r="H240" s="84" t="s">
        <v>1655</v>
      </c>
      <c r="I240" s="80">
        <f>I241</f>
        <v>0</v>
      </c>
    </row>
    <row r="241" ht="13" spans="7:9">
      <c r="G241" s="81">
        <v>22198</v>
      </c>
      <c r="H241" s="84" t="s">
        <v>1997</v>
      </c>
      <c r="I241" s="80">
        <f>SUM(I242:I243)</f>
        <v>0</v>
      </c>
    </row>
    <row r="242" ht="13" spans="7:9">
      <c r="G242" s="81">
        <v>2219801</v>
      </c>
      <c r="H242" s="85" t="s">
        <v>1666</v>
      </c>
      <c r="I242" s="83"/>
    </row>
    <row r="243" ht="13" spans="7:9">
      <c r="G243" s="81">
        <v>2219899</v>
      </c>
      <c r="H243" s="85" t="s">
        <v>2190</v>
      </c>
      <c r="I243" s="83"/>
    </row>
    <row r="244" ht="13" spans="7:9">
      <c r="G244" s="81">
        <v>222</v>
      </c>
      <c r="H244" s="84" t="s">
        <v>1676</v>
      </c>
      <c r="I244" s="80">
        <f>I245</f>
        <v>0</v>
      </c>
    </row>
    <row r="245" ht="13" spans="7:9">
      <c r="G245" s="81">
        <v>22298</v>
      </c>
      <c r="H245" s="84" t="s">
        <v>1997</v>
      </c>
      <c r="I245" s="80">
        <f>SUM(I246:I247)</f>
        <v>0</v>
      </c>
    </row>
    <row r="246" ht="13" spans="7:9">
      <c r="G246" s="81">
        <v>2229801</v>
      </c>
      <c r="H246" s="85" t="s">
        <v>1687</v>
      </c>
      <c r="I246" s="83"/>
    </row>
    <row r="247" ht="13" spans="7:9">
      <c r="G247" s="81">
        <v>2229899</v>
      </c>
      <c r="H247" s="85" t="s">
        <v>2191</v>
      </c>
      <c r="I247" s="83"/>
    </row>
    <row r="248" ht="13" spans="7:9">
      <c r="G248" s="81">
        <v>224</v>
      </c>
      <c r="H248" s="84" t="s">
        <v>1717</v>
      </c>
      <c r="I248" s="80">
        <f>I249</f>
        <v>0</v>
      </c>
    </row>
    <row r="249" ht="13" spans="7:9">
      <c r="G249" s="81">
        <v>22498</v>
      </c>
      <c r="H249" s="84" t="s">
        <v>2192</v>
      </c>
      <c r="I249" s="80">
        <f>SUM(I250:I252)</f>
        <v>0</v>
      </c>
    </row>
    <row r="250" ht="13" spans="7:9">
      <c r="G250" s="81">
        <v>2249801</v>
      </c>
      <c r="H250" s="85" t="s">
        <v>2193</v>
      </c>
      <c r="I250" s="83"/>
    </row>
    <row r="251" ht="13" spans="7:9">
      <c r="G251" s="81">
        <v>2249802</v>
      </c>
      <c r="H251" s="85" t="s">
        <v>2194</v>
      </c>
      <c r="I251" s="83"/>
    </row>
    <row r="252" ht="13" spans="7:9">
      <c r="G252" s="81">
        <v>2249899</v>
      </c>
      <c r="H252" s="85" t="s">
        <v>2195</v>
      </c>
      <c r="I252" s="83"/>
    </row>
    <row r="253" ht="13" spans="7:9">
      <c r="G253" s="81">
        <v>229</v>
      </c>
      <c r="H253" s="84" t="s">
        <v>1834</v>
      </c>
      <c r="I253" s="80">
        <f>SUM(I254,I258,I267,I269,I271,I283)</f>
        <v>54560</v>
      </c>
    </row>
    <row r="254" ht="13" spans="7:9">
      <c r="G254" s="81">
        <v>22904</v>
      </c>
      <c r="H254" s="84" t="s">
        <v>2196</v>
      </c>
      <c r="I254" s="80">
        <f>SUM(I255:I257)</f>
        <v>53117</v>
      </c>
    </row>
    <row r="255" ht="13" spans="7:9">
      <c r="G255" s="81">
        <v>2290401</v>
      </c>
      <c r="H255" s="85" t="s">
        <v>2197</v>
      </c>
      <c r="I255" s="83">
        <v>4917</v>
      </c>
    </row>
    <row r="256" ht="13" spans="7:9">
      <c r="G256" s="81">
        <v>2290402</v>
      </c>
      <c r="H256" s="85" t="s">
        <v>2198</v>
      </c>
      <c r="I256" s="83">
        <v>48200</v>
      </c>
    </row>
    <row r="257" ht="13" spans="7:9">
      <c r="G257" s="81">
        <v>2290403</v>
      </c>
      <c r="H257" s="85" t="s">
        <v>2199</v>
      </c>
      <c r="I257" s="83"/>
    </row>
    <row r="258" ht="13" spans="7:9">
      <c r="G258" s="81">
        <v>22908</v>
      </c>
      <c r="H258" s="84" t="s">
        <v>2200</v>
      </c>
      <c r="I258" s="80">
        <f>SUM(I259:I266)</f>
        <v>0</v>
      </c>
    </row>
    <row r="259" ht="13" spans="7:9">
      <c r="G259" s="81">
        <v>2290802</v>
      </c>
      <c r="H259" s="85" t="s">
        <v>2201</v>
      </c>
      <c r="I259" s="83"/>
    </row>
    <row r="260" ht="13" spans="7:9">
      <c r="G260" s="81">
        <v>2290803</v>
      </c>
      <c r="H260" s="85" t="s">
        <v>2202</v>
      </c>
      <c r="I260" s="83"/>
    </row>
    <row r="261" ht="13" spans="7:9">
      <c r="G261" s="81">
        <v>2290804</v>
      </c>
      <c r="H261" s="85" t="s">
        <v>2203</v>
      </c>
      <c r="I261" s="83"/>
    </row>
    <row r="262" ht="13" spans="7:9">
      <c r="G262" s="81">
        <v>2290805</v>
      </c>
      <c r="H262" s="85" t="s">
        <v>2204</v>
      </c>
      <c r="I262" s="83"/>
    </row>
    <row r="263" ht="13" spans="7:9">
      <c r="G263" s="81">
        <v>2290806</v>
      </c>
      <c r="H263" s="85" t="s">
        <v>2205</v>
      </c>
      <c r="I263" s="83"/>
    </row>
    <row r="264" ht="13" spans="7:9">
      <c r="G264" s="81">
        <v>2290807</v>
      </c>
      <c r="H264" s="85" t="s">
        <v>2206</v>
      </c>
      <c r="I264" s="83"/>
    </row>
    <row r="265" ht="13" spans="7:9">
      <c r="G265" s="81">
        <v>2290808</v>
      </c>
      <c r="H265" s="85" t="s">
        <v>2207</v>
      </c>
      <c r="I265" s="83"/>
    </row>
    <row r="266" ht="13" spans="7:9">
      <c r="G266" s="81">
        <v>2290899</v>
      </c>
      <c r="H266" s="85" t="s">
        <v>2208</v>
      </c>
      <c r="I266" s="83"/>
    </row>
    <row r="267" ht="13" spans="7:9">
      <c r="G267" s="81">
        <v>22909</v>
      </c>
      <c r="H267" s="84" t="s">
        <v>2209</v>
      </c>
      <c r="I267" s="80">
        <f>I268</f>
        <v>0</v>
      </c>
    </row>
    <row r="268" ht="13" spans="7:9">
      <c r="G268" s="81">
        <v>2290901</v>
      </c>
      <c r="H268" s="85" t="s">
        <v>2210</v>
      </c>
      <c r="I268" s="83"/>
    </row>
    <row r="269" ht="13" spans="7:9">
      <c r="G269" s="81">
        <v>22910</v>
      </c>
      <c r="H269" s="84" t="s">
        <v>2211</v>
      </c>
      <c r="I269" s="80">
        <f>I270</f>
        <v>0</v>
      </c>
    </row>
    <row r="270" ht="13" spans="7:9">
      <c r="G270" s="81">
        <v>2291001</v>
      </c>
      <c r="H270" s="85" t="s">
        <v>2212</v>
      </c>
      <c r="I270" s="83"/>
    </row>
    <row r="271" ht="13" spans="7:9">
      <c r="G271" s="81">
        <v>22960</v>
      </c>
      <c r="H271" s="84" t="s">
        <v>2213</v>
      </c>
      <c r="I271" s="80">
        <f>SUM(I272:I282)</f>
        <v>1443</v>
      </c>
    </row>
    <row r="272" ht="13" spans="7:9">
      <c r="G272" s="81">
        <v>2296001</v>
      </c>
      <c r="H272" s="85" t="s">
        <v>2214</v>
      </c>
      <c r="I272" s="83"/>
    </row>
    <row r="273" ht="13" spans="7:9">
      <c r="G273" s="81">
        <v>2296002</v>
      </c>
      <c r="H273" s="85" t="s">
        <v>2215</v>
      </c>
      <c r="I273" s="83">
        <v>418</v>
      </c>
    </row>
    <row r="274" ht="13" spans="7:9">
      <c r="G274" s="81">
        <v>2296003</v>
      </c>
      <c r="H274" s="85" t="s">
        <v>2216</v>
      </c>
      <c r="I274" s="83">
        <v>1008</v>
      </c>
    </row>
    <row r="275" ht="13" spans="7:9">
      <c r="G275" s="81">
        <v>2296004</v>
      </c>
      <c r="H275" s="85" t="s">
        <v>2217</v>
      </c>
      <c r="I275" s="83"/>
    </row>
    <row r="276" ht="13" spans="7:9">
      <c r="G276" s="81">
        <v>2296005</v>
      </c>
      <c r="H276" s="85" t="s">
        <v>2218</v>
      </c>
      <c r="I276" s="83"/>
    </row>
    <row r="277" ht="13" spans="7:9">
      <c r="G277" s="81">
        <v>2296006</v>
      </c>
      <c r="H277" s="85" t="s">
        <v>2219</v>
      </c>
      <c r="I277" s="83">
        <v>17</v>
      </c>
    </row>
    <row r="278" ht="13" spans="7:9">
      <c r="G278" s="81">
        <v>2296010</v>
      </c>
      <c r="H278" s="85" t="s">
        <v>2220</v>
      </c>
      <c r="I278" s="83"/>
    </row>
    <row r="279" ht="13" spans="7:9">
      <c r="G279" s="81">
        <v>2296011</v>
      </c>
      <c r="H279" s="85" t="s">
        <v>2221</v>
      </c>
      <c r="I279" s="83"/>
    </row>
    <row r="280" ht="13" spans="7:9">
      <c r="G280" s="81">
        <v>2296012</v>
      </c>
      <c r="H280" s="85" t="s">
        <v>2222</v>
      </c>
      <c r="I280" s="83"/>
    </row>
    <row r="281" ht="13" spans="7:9">
      <c r="G281" s="81">
        <v>2296013</v>
      </c>
      <c r="H281" s="85" t="s">
        <v>2223</v>
      </c>
      <c r="I281" s="83"/>
    </row>
    <row r="282" ht="13" spans="7:9">
      <c r="G282" s="81">
        <v>2296099</v>
      </c>
      <c r="H282" s="85" t="s">
        <v>2224</v>
      </c>
      <c r="I282" s="83"/>
    </row>
    <row r="283" ht="13" spans="7:9">
      <c r="G283" s="81">
        <v>22998</v>
      </c>
      <c r="H283" s="84" t="s">
        <v>2225</v>
      </c>
      <c r="I283" s="80">
        <f>I284</f>
        <v>0</v>
      </c>
    </row>
    <row r="284" ht="13" spans="7:9">
      <c r="G284" s="81">
        <v>2299899</v>
      </c>
      <c r="H284" s="85" t="s">
        <v>919</v>
      </c>
      <c r="I284" s="83"/>
    </row>
    <row r="285" ht="13" spans="7:9">
      <c r="G285" s="81">
        <v>232</v>
      </c>
      <c r="H285" s="84" t="s">
        <v>1755</v>
      </c>
      <c r="I285" s="80">
        <f>I286</f>
        <v>5786</v>
      </c>
    </row>
    <row r="286" ht="13" spans="7:9">
      <c r="G286" s="81">
        <v>23204</v>
      </c>
      <c r="H286" s="84" t="s">
        <v>2226</v>
      </c>
      <c r="I286" s="80">
        <f>SUM(I287:I301)</f>
        <v>5786</v>
      </c>
    </row>
    <row r="287" ht="13" spans="7:9">
      <c r="G287" s="81">
        <v>2320401</v>
      </c>
      <c r="H287" s="85" t="s">
        <v>2227</v>
      </c>
      <c r="I287" s="83"/>
    </row>
    <row r="288" ht="13" spans="7:9">
      <c r="G288" s="81">
        <v>2320405</v>
      </c>
      <c r="H288" s="85" t="s">
        <v>2228</v>
      </c>
      <c r="I288" s="83"/>
    </row>
    <row r="289" ht="13" spans="7:9">
      <c r="G289" s="81">
        <v>2320411</v>
      </c>
      <c r="H289" s="85" t="s">
        <v>2229</v>
      </c>
      <c r="I289" s="83">
        <v>1210</v>
      </c>
    </row>
    <row r="290" ht="13" spans="7:9">
      <c r="G290" s="81">
        <v>2320413</v>
      </c>
      <c r="H290" s="85" t="s">
        <v>2230</v>
      </c>
      <c r="I290" s="83"/>
    </row>
    <row r="291" ht="13" spans="7:9">
      <c r="G291" s="81">
        <v>2320414</v>
      </c>
      <c r="H291" s="85" t="s">
        <v>2231</v>
      </c>
      <c r="I291" s="83"/>
    </row>
    <row r="292" ht="13" spans="7:9">
      <c r="G292" s="81">
        <v>2320416</v>
      </c>
      <c r="H292" s="85" t="s">
        <v>2232</v>
      </c>
      <c r="I292" s="83"/>
    </row>
    <row r="293" ht="13" spans="7:9">
      <c r="G293" s="81">
        <v>2320417</v>
      </c>
      <c r="H293" s="85" t="s">
        <v>2233</v>
      </c>
      <c r="I293" s="83"/>
    </row>
    <row r="294" ht="13" spans="7:9">
      <c r="G294" s="81">
        <v>2320418</v>
      </c>
      <c r="H294" s="85" t="s">
        <v>2234</v>
      </c>
      <c r="I294" s="83"/>
    </row>
    <row r="295" ht="13" spans="7:9">
      <c r="G295" s="81">
        <v>2320419</v>
      </c>
      <c r="H295" s="85" t="s">
        <v>2235</v>
      </c>
      <c r="I295" s="83"/>
    </row>
    <row r="296" ht="13" spans="7:9">
      <c r="G296" s="81">
        <v>2320420</v>
      </c>
      <c r="H296" s="85" t="s">
        <v>2236</v>
      </c>
      <c r="I296" s="83"/>
    </row>
    <row r="297" ht="13" spans="7:9">
      <c r="G297" s="81">
        <v>2320431</v>
      </c>
      <c r="H297" s="85" t="s">
        <v>2237</v>
      </c>
      <c r="I297" s="83">
        <v>230</v>
      </c>
    </row>
    <row r="298" ht="13" spans="7:9">
      <c r="G298" s="81">
        <v>2320432</v>
      </c>
      <c r="H298" s="85" t="s">
        <v>2238</v>
      </c>
      <c r="I298" s="83"/>
    </row>
    <row r="299" ht="13" spans="7:9">
      <c r="G299" s="81">
        <v>2320433</v>
      </c>
      <c r="H299" s="85" t="s">
        <v>2239</v>
      </c>
      <c r="I299" s="83"/>
    </row>
    <row r="300" ht="13" spans="7:9">
      <c r="G300" s="81">
        <v>2320498</v>
      </c>
      <c r="H300" s="85" t="s">
        <v>2240</v>
      </c>
      <c r="I300" s="83">
        <v>4346</v>
      </c>
    </row>
    <row r="301" ht="13" spans="7:9">
      <c r="G301" s="81">
        <v>2320499</v>
      </c>
      <c r="H301" s="85" t="s">
        <v>2241</v>
      </c>
      <c r="I301" s="83"/>
    </row>
    <row r="302" ht="13" spans="7:9">
      <c r="G302" s="81">
        <v>233</v>
      </c>
      <c r="H302" s="84" t="s">
        <v>1768</v>
      </c>
      <c r="I302" s="80">
        <f>I303</f>
        <v>0</v>
      </c>
    </row>
    <row r="303" ht="13" spans="7:9">
      <c r="G303" s="81">
        <v>23304</v>
      </c>
      <c r="H303" s="84" t="s">
        <v>2242</v>
      </c>
      <c r="I303" s="80">
        <f>SUM(I304:I318)</f>
        <v>0</v>
      </c>
    </row>
    <row r="304" ht="13" spans="7:9">
      <c r="G304" s="81">
        <v>2330401</v>
      </c>
      <c r="H304" s="85" t="s">
        <v>2243</v>
      </c>
      <c r="I304" s="83"/>
    </row>
    <row r="305" ht="13" spans="7:9">
      <c r="G305" s="81">
        <v>2330405</v>
      </c>
      <c r="H305" s="85" t="s">
        <v>2244</v>
      </c>
      <c r="I305" s="83"/>
    </row>
    <row r="306" ht="13" spans="7:9">
      <c r="G306" s="81">
        <v>2330411</v>
      </c>
      <c r="H306" s="85" t="s">
        <v>2245</v>
      </c>
      <c r="I306" s="83"/>
    </row>
    <row r="307" ht="13" spans="7:9">
      <c r="G307" s="81">
        <v>2330413</v>
      </c>
      <c r="H307" s="85" t="s">
        <v>2246</v>
      </c>
      <c r="I307" s="83"/>
    </row>
    <row r="308" ht="13" spans="7:9">
      <c r="G308" s="81">
        <v>2330414</v>
      </c>
      <c r="H308" s="85" t="s">
        <v>2247</v>
      </c>
      <c r="I308" s="83"/>
    </row>
    <row r="309" ht="13" spans="7:9">
      <c r="G309" s="81">
        <v>2330416</v>
      </c>
      <c r="H309" s="85" t="s">
        <v>2248</v>
      </c>
      <c r="I309" s="83"/>
    </row>
    <row r="310" ht="13" spans="7:9">
      <c r="G310" s="81">
        <v>2330417</v>
      </c>
      <c r="H310" s="85" t="s">
        <v>2249</v>
      </c>
      <c r="I310" s="83"/>
    </row>
    <row r="311" ht="13" spans="7:9">
      <c r="G311" s="81">
        <v>2330418</v>
      </c>
      <c r="H311" s="85" t="s">
        <v>2250</v>
      </c>
      <c r="I311" s="83"/>
    </row>
    <row r="312" ht="13" spans="7:9">
      <c r="G312" s="81">
        <v>2330419</v>
      </c>
      <c r="H312" s="85" t="s">
        <v>2251</v>
      </c>
      <c r="I312" s="83"/>
    </row>
    <row r="313" ht="13" spans="7:9">
      <c r="G313" s="81">
        <v>2330420</v>
      </c>
      <c r="H313" s="85" t="s">
        <v>2252</v>
      </c>
      <c r="I313" s="83"/>
    </row>
    <row r="314" ht="13" spans="7:9">
      <c r="G314" s="81">
        <v>2330431</v>
      </c>
      <c r="H314" s="85" t="s">
        <v>2253</v>
      </c>
      <c r="I314" s="83"/>
    </row>
    <row r="315" ht="13" spans="7:9">
      <c r="G315" s="81">
        <v>2330432</v>
      </c>
      <c r="H315" s="85" t="s">
        <v>2254</v>
      </c>
      <c r="I315" s="83"/>
    </row>
    <row r="316" ht="13" spans="7:9">
      <c r="G316" s="81">
        <v>2330433</v>
      </c>
      <c r="H316" s="85" t="s">
        <v>2255</v>
      </c>
      <c r="I316" s="83"/>
    </row>
    <row r="317" ht="13" spans="7:9">
      <c r="G317" s="81">
        <v>2330498</v>
      </c>
      <c r="H317" s="85" t="s">
        <v>2256</v>
      </c>
      <c r="I317" s="83"/>
    </row>
    <row r="318" ht="13" spans="7:9">
      <c r="G318" s="81">
        <v>2330499</v>
      </c>
      <c r="H318" s="85" t="s">
        <v>2257</v>
      </c>
      <c r="I318" s="83"/>
    </row>
    <row r="319" ht="13" spans="7:9">
      <c r="G319" s="81">
        <v>234</v>
      </c>
      <c r="H319" s="82" t="s">
        <v>2258</v>
      </c>
      <c r="I319" s="80">
        <f>SUM(I320,I333)</f>
        <v>0</v>
      </c>
    </row>
    <row r="320" ht="13" spans="7:9">
      <c r="G320" s="81">
        <v>23401</v>
      </c>
      <c r="H320" s="82" t="s">
        <v>1797</v>
      </c>
      <c r="I320" s="80">
        <f>SUM(I321:I332)</f>
        <v>0</v>
      </c>
    </row>
    <row r="321" ht="13" spans="7:9">
      <c r="G321" s="81">
        <v>2340101</v>
      </c>
      <c r="H321" s="81" t="s">
        <v>2259</v>
      </c>
      <c r="I321" s="83"/>
    </row>
    <row r="322" ht="13" spans="7:9">
      <c r="G322" s="81">
        <v>2340102</v>
      </c>
      <c r="H322" s="81" t="s">
        <v>2260</v>
      </c>
      <c r="I322" s="83"/>
    </row>
    <row r="323" ht="13" spans="7:9">
      <c r="G323" s="81">
        <v>2340103</v>
      </c>
      <c r="H323" s="81" t="s">
        <v>2261</v>
      </c>
      <c r="I323" s="83"/>
    </row>
    <row r="324" ht="13" spans="7:9">
      <c r="G324" s="81">
        <v>2340104</v>
      </c>
      <c r="H324" s="81" t="s">
        <v>2262</v>
      </c>
      <c r="I324" s="83"/>
    </row>
    <row r="325" ht="13" spans="7:9">
      <c r="G325" s="81">
        <v>2340105</v>
      </c>
      <c r="H325" s="81" t="s">
        <v>2263</v>
      </c>
      <c r="I325" s="83"/>
    </row>
    <row r="326" ht="13" spans="7:9">
      <c r="G326" s="81">
        <v>2340106</v>
      </c>
      <c r="H326" s="81" t="s">
        <v>2264</v>
      </c>
      <c r="I326" s="83"/>
    </row>
    <row r="327" ht="13" spans="7:9">
      <c r="G327" s="81">
        <v>2340107</v>
      </c>
      <c r="H327" s="81" t="s">
        <v>2265</v>
      </c>
      <c r="I327" s="83"/>
    </row>
    <row r="328" ht="13" spans="7:9">
      <c r="G328" s="81">
        <v>2340108</v>
      </c>
      <c r="H328" s="81" t="s">
        <v>2266</v>
      </c>
      <c r="I328" s="83"/>
    </row>
    <row r="329" ht="13" spans="7:9">
      <c r="G329" s="81">
        <v>2340109</v>
      </c>
      <c r="H329" s="81" t="s">
        <v>2267</v>
      </c>
      <c r="I329" s="83"/>
    </row>
    <row r="330" ht="13" spans="7:9">
      <c r="G330" s="81">
        <v>2340110</v>
      </c>
      <c r="H330" s="81" t="s">
        <v>2268</v>
      </c>
      <c r="I330" s="83"/>
    </row>
    <row r="331" ht="13" spans="7:9">
      <c r="G331" s="81">
        <v>2340111</v>
      </c>
      <c r="H331" s="81" t="s">
        <v>2269</v>
      </c>
      <c r="I331" s="83"/>
    </row>
    <row r="332" ht="13" spans="7:9">
      <c r="G332" s="81">
        <v>2340199</v>
      </c>
      <c r="H332" s="81" t="s">
        <v>2270</v>
      </c>
      <c r="I332" s="83"/>
    </row>
    <row r="333" ht="13" spans="7:9">
      <c r="G333" s="81">
        <v>23402</v>
      </c>
      <c r="H333" s="82" t="s">
        <v>2271</v>
      </c>
      <c r="I333" s="80">
        <f>SUM(I334:I339)</f>
        <v>0</v>
      </c>
    </row>
    <row r="334" ht="13" spans="7:9">
      <c r="G334" s="81">
        <v>2340201</v>
      </c>
      <c r="H334" s="81" t="s">
        <v>1561</v>
      </c>
      <c r="I334" s="83"/>
    </row>
    <row r="335" ht="13" spans="7:9">
      <c r="G335" s="81">
        <v>2340202</v>
      </c>
      <c r="H335" s="81" t="s">
        <v>1606</v>
      </c>
      <c r="I335" s="83"/>
    </row>
    <row r="336" ht="13" spans="7:9">
      <c r="G336" s="81">
        <v>2340203</v>
      </c>
      <c r="H336" s="81" t="s">
        <v>2272</v>
      </c>
      <c r="I336" s="83"/>
    </row>
    <row r="337" ht="13" spans="7:9">
      <c r="G337" s="81">
        <v>2340204</v>
      </c>
      <c r="H337" s="81" t="s">
        <v>2273</v>
      </c>
      <c r="I337" s="83"/>
    </row>
    <row r="338" ht="13" spans="7:9">
      <c r="G338" s="81">
        <v>2340205</v>
      </c>
      <c r="H338" s="81" t="s">
        <v>2274</v>
      </c>
      <c r="I338" s="83"/>
    </row>
    <row r="339" ht="13" spans="7:9">
      <c r="G339" s="81">
        <v>2340299</v>
      </c>
      <c r="H339" s="81" t="s">
        <v>2275</v>
      </c>
      <c r="I339" s="83"/>
    </row>
  </sheetData>
  <mergeCells count="1">
    <mergeCell ref="G1:I1"/>
  </mergeCells>
  <dataValidations count="1">
    <dataValidation type="decimal" operator="between" allowBlank="1" showInputMessage="1" showErrorMessage="1" sqref="I5:I339">
      <formula1>-99999999999999</formula1>
      <formula2>99999999999999</formula2>
    </dataValidation>
  </dataValidations>
  <printOptions horizontalCentered="1"/>
  <pageMargins left="0.707638888888889" right="0.707638888888889" top="0.354166666666667" bottom="0.313888888888889" header="0.313888888888889" footer="0.313888888888889"/>
  <pageSetup paperSize="9" scale="1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C338"/>
  <sheetViews>
    <sheetView showGridLines="0" showZeros="0" topLeftCell="A106" workbookViewId="0">
      <selection activeCell="I54" sqref="I54"/>
    </sheetView>
  </sheetViews>
  <sheetFormatPr defaultColWidth="9" defaultRowHeight="12" outlineLevelCol="2"/>
  <cols>
    <col min="1" max="1" width="9.75555555555556" customWidth="1"/>
    <col min="2" max="2" width="85" customWidth="1"/>
    <col min="3" max="3" width="16.5" customWidth="1"/>
  </cols>
  <sheetData>
    <row r="1" ht="34" customHeight="1" spans="1:3">
      <c r="A1" s="76" t="s">
        <v>2276</v>
      </c>
      <c r="B1" s="76"/>
      <c r="C1" s="76"/>
    </row>
    <row r="2" ht="28" customHeight="1" spans="3:3">
      <c r="C2" s="77" t="s">
        <v>758</v>
      </c>
    </row>
    <row r="3" ht="13" spans="1:3">
      <c r="A3" s="19" t="s">
        <v>87</v>
      </c>
      <c r="B3" s="19" t="s">
        <v>88</v>
      </c>
      <c r="C3" s="19" t="s">
        <v>89</v>
      </c>
    </row>
    <row r="4" ht="13" spans="1:3">
      <c r="A4" s="78"/>
      <c r="B4" s="79" t="s">
        <v>1996</v>
      </c>
      <c r="C4" s="80">
        <f>SUM(C5,C12,C27,C43,C48,C55,C71,C132,C171,C221,C231,C235,C239,C243,C247,C252,C284,C301,C318)</f>
        <v>106200</v>
      </c>
    </row>
    <row r="5" ht="13" spans="1:3">
      <c r="A5" s="81">
        <v>205</v>
      </c>
      <c r="B5" s="82" t="s">
        <v>994</v>
      </c>
      <c r="C5" s="80">
        <f>C6</f>
        <v>0</v>
      </c>
    </row>
    <row r="6" ht="13" spans="1:3">
      <c r="A6" s="81">
        <v>20598</v>
      </c>
      <c r="B6" s="82" t="s">
        <v>1997</v>
      </c>
      <c r="C6" s="80">
        <f>SUM(C7:C11)</f>
        <v>0</v>
      </c>
    </row>
    <row r="7" ht="13" spans="1:3">
      <c r="A7" s="81">
        <v>2059801</v>
      </c>
      <c r="B7" s="81" t="s">
        <v>1998</v>
      </c>
      <c r="C7" s="83"/>
    </row>
    <row r="8" ht="13" spans="1:3">
      <c r="A8" s="81">
        <v>2059802</v>
      </c>
      <c r="B8" s="81" t="s">
        <v>1002</v>
      </c>
      <c r="C8" s="83"/>
    </row>
    <row r="9" ht="13" spans="1:3">
      <c r="A9" s="81">
        <v>2059803</v>
      </c>
      <c r="B9" s="81" t="s">
        <v>1999</v>
      </c>
      <c r="C9" s="83"/>
    </row>
    <row r="10" ht="13" spans="1:3">
      <c r="A10" s="81">
        <v>2059804</v>
      </c>
      <c r="B10" s="81" t="s">
        <v>2000</v>
      </c>
      <c r="C10" s="83"/>
    </row>
    <row r="11" ht="13" spans="1:3">
      <c r="A11" s="81">
        <v>2059899</v>
      </c>
      <c r="B11" s="81" t="s">
        <v>2001</v>
      </c>
      <c r="C11" s="83"/>
    </row>
    <row r="12" ht="13" spans="1:3">
      <c r="A12" s="81">
        <v>206</v>
      </c>
      <c r="B12" s="84" t="s">
        <v>1043</v>
      </c>
      <c r="C12" s="80">
        <f>C13+C20</f>
        <v>0</v>
      </c>
    </row>
    <row r="13" ht="13" spans="1:3">
      <c r="A13" s="81">
        <v>20610</v>
      </c>
      <c r="B13" s="84" t="s">
        <v>2002</v>
      </c>
      <c r="C13" s="80">
        <f>SUM(C14:C19)</f>
        <v>0</v>
      </c>
    </row>
    <row r="14" ht="13" spans="1:3">
      <c r="A14" s="81">
        <v>2061001</v>
      </c>
      <c r="B14" s="85" t="s">
        <v>2003</v>
      </c>
      <c r="C14" s="83"/>
    </row>
    <row r="15" ht="13" spans="1:3">
      <c r="A15" s="81">
        <v>2061002</v>
      </c>
      <c r="B15" s="85" t="s">
        <v>2004</v>
      </c>
      <c r="C15" s="83"/>
    </row>
    <row r="16" ht="13" spans="1:3">
      <c r="A16" s="81">
        <v>2061003</v>
      </c>
      <c r="B16" s="85" t="s">
        <v>2005</v>
      </c>
      <c r="C16" s="83"/>
    </row>
    <row r="17" ht="13" spans="1:3">
      <c r="A17" s="81">
        <v>2061004</v>
      </c>
      <c r="B17" s="85" t="s">
        <v>2006</v>
      </c>
      <c r="C17" s="83"/>
    </row>
    <row r="18" ht="13" spans="1:3">
      <c r="A18" s="81">
        <v>2061005</v>
      </c>
      <c r="B18" s="85" t="s">
        <v>2007</v>
      </c>
      <c r="C18" s="83"/>
    </row>
    <row r="19" ht="13" spans="1:3">
      <c r="A19" s="81">
        <v>2061099</v>
      </c>
      <c r="B19" s="85" t="s">
        <v>2008</v>
      </c>
      <c r="C19" s="83"/>
    </row>
    <row r="20" ht="13" spans="1:3">
      <c r="A20" s="81">
        <v>20698</v>
      </c>
      <c r="B20" s="84" t="s">
        <v>1997</v>
      </c>
      <c r="C20" s="80">
        <f>SUM(C21:C26)</f>
        <v>0</v>
      </c>
    </row>
    <row r="21" ht="13" spans="1:3">
      <c r="A21" s="81">
        <v>2069801</v>
      </c>
      <c r="B21" s="85" t="s">
        <v>2009</v>
      </c>
      <c r="C21" s="83"/>
    </row>
    <row r="22" ht="13" spans="1:3">
      <c r="A22" s="81">
        <v>2069802</v>
      </c>
      <c r="B22" s="85" t="s">
        <v>2010</v>
      </c>
      <c r="C22" s="83"/>
    </row>
    <row r="23" ht="13" spans="1:3">
      <c r="A23" s="81">
        <v>2069803</v>
      </c>
      <c r="B23" s="85" t="s">
        <v>2011</v>
      </c>
      <c r="C23" s="83"/>
    </row>
    <row r="24" ht="13" spans="1:3">
      <c r="A24" s="81">
        <v>2069804</v>
      </c>
      <c r="B24" s="85" t="s">
        <v>2012</v>
      </c>
      <c r="C24" s="83"/>
    </row>
    <row r="25" ht="13" spans="1:3">
      <c r="A25" s="81">
        <v>2069805</v>
      </c>
      <c r="B25" s="85" t="s">
        <v>2013</v>
      </c>
      <c r="C25" s="83"/>
    </row>
    <row r="26" ht="13" spans="1:3">
      <c r="A26" s="81">
        <v>2069899</v>
      </c>
      <c r="B26" s="85" t="s">
        <v>2014</v>
      </c>
      <c r="C26" s="83"/>
    </row>
    <row r="27" ht="13" spans="1:3">
      <c r="A27" s="81">
        <v>207</v>
      </c>
      <c r="B27" s="84" t="s">
        <v>1092</v>
      </c>
      <c r="C27" s="80">
        <f>SUM(C28,C34,C40)</f>
        <v>0</v>
      </c>
    </row>
    <row r="28" ht="13" spans="1:3">
      <c r="A28" s="81">
        <v>20707</v>
      </c>
      <c r="B28" s="84" t="s">
        <v>2015</v>
      </c>
      <c r="C28" s="80">
        <f>SUM(C29:C33)</f>
        <v>0</v>
      </c>
    </row>
    <row r="29" ht="13" spans="1:3">
      <c r="A29" s="81">
        <v>2070701</v>
      </c>
      <c r="B29" s="85" t="s">
        <v>2016</v>
      </c>
      <c r="C29" s="83"/>
    </row>
    <row r="30" ht="13" spans="1:3">
      <c r="A30" s="81">
        <v>2070702</v>
      </c>
      <c r="B30" s="85" t="s">
        <v>2017</v>
      </c>
      <c r="C30" s="83"/>
    </row>
    <row r="31" ht="13" spans="1:3">
      <c r="A31" s="81">
        <v>2070703</v>
      </c>
      <c r="B31" s="85" t="s">
        <v>2018</v>
      </c>
      <c r="C31" s="83"/>
    </row>
    <row r="32" ht="13" spans="1:3">
      <c r="A32" s="81">
        <v>2070704</v>
      </c>
      <c r="B32" s="85" t="s">
        <v>2019</v>
      </c>
      <c r="C32" s="83"/>
    </row>
    <row r="33" ht="13" spans="1:3">
      <c r="A33" s="81">
        <v>2070799</v>
      </c>
      <c r="B33" s="85" t="s">
        <v>2020</v>
      </c>
      <c r="C33" s="83"/>
    </row>
    <row r="34" ht="13" spans="1:3">
      <c r="A34" s="81">
        <v>20709</v>
      </c>
      <c r="B34" s="84" t="s">
        <v>2021</v>
      </c>
      <c r="C34" s="80">
        <f>SUM(C35:C39)</f>
        <v>0</v>
      </c>
    </row>
    <row r="35" ht="13" spans="1:3">
      <c r="A35" s="81">
        <v>2070901</v>
      </c>
      <c r="B35" s="85" t="s">
        <v>2022</v>
      </c>
      <c r="C35" s="83"/>
    </row>
    <row r="36" ht="13" spans="1:3">
      <c r="A36" s="81">
        <v>2070902</v>
      </c>
      <c r="B36" s="85" t="s">
        <v>2023</v>
      </c>
      <c r="C36" s="83"/>
    </row>
    <row r="37" ht="13" spans="1:3">
      <c r="A37" s="81">
        <v>2070903</v>
      </c>
      <c r="B37" s="85" t="s">
        <v>2024</v>
      </c>
      <c r="C37" s="83"/>
    </row>
    <row r="38" ht="13" spans="1:3">
      <c r="A38" s="81">
        <v>2070904</v>
      </c>
      <c r="B38" s="85" t="s">
        <v>2025</v>
      </c>
      <c r="C38" s="83"/>
    </row>
    <row r="39" ht="13" spans="1:3">
      <c r="A39" s="81">
        <v>2070999</v>
      </c>
      <c r="B39" s="85" t="s">
        <v>2026</v>
      </c>
      <c r="C39" s="83"/>
    </row>
    <row r="40" ht="13" spans="1:3">
      <c r="A40" s="81">
        <v>20710</v>
      </c>
      <c r="B40" s="84" t="s">
        <v>2027</v>
      </c>
      <c r="C40" s="80">
        <f>SUM(C41:C42)</f>
        <v>0</v>
      </c>
    </row>
    <row r="41" ht="13" spans="1:3">
      <c r="A41" s="81">
        <v>2071001</v>
      </c>
      <c r="B41" s="85" t="s">
        <v>2028</v>
      </c>
      <c r="C41" s="83"/>
    </row>
    <row r="42" ht="13" spans="1:3">
      <c r="A42" s="81">
        <v>2071099</v>
      </c>
      <c r="B42" s="85" t="s">
        <v>2029</v>
      </c>
      <c r="C42" s="83"/>
    </row>
    <row r="43" ht="13" spans="1:3">
      <c r="A43" s="81">
        <v>208</v>
      </c>
      <c r="B43" s="82" t="s">
        <v>1134</v>
      </c>
      <c r="C43" s="80">
        <f>C44</f>
        <v>0</v>
      </c>
    </row>
    <row r="44" ht="13" spans="1:3">
      <c r="A44" s="81">
        <v>20898</v>
      </c>
      <c r="B44" s="82" t="s">
        <v>1997</v>
      </c>
      <c r="C44" s="80">
        <f>SUM(C45:C47)</f>
        <v>0</v>
      </c>
    </row>
    <row r="45" ht="13" spans="1:3">
      <c r="A45" s="81">
        <v>2089801</v>
      </c>
      <c r="B45" s="81" t="s">
        <v>2030</v>
      </c>
      <c r="C45" s="83"/>
    </row>
    <row r="46" ht="13" spans="1:3">
      <c r="A46" s="81">
        <v>2089802</v>
      </c>
      <c r="B46" s="81" t="s">
        <v>2031</v>
      </c>
      <c r="C46" s="83"/>
    </row>
    <row r="47" ht="13" spans="1:3">
      <c r="A47" s="81">
        <v>2089899</v>
      </c>
      <c r="B47" s="81" t="s">
        <v>2032</v>
      </c>
      <c r="C47" s="83"/>
    </row>
    <row r="48" ht="13" spans="1:3">
      <c r="A48" s="81">
        <v>210</v>
      </c>
      <c r="B48" s="82" t="s">
        <v>1243</v>
      </c>
      <c r="C48" s="80">
        <f>C49</f>
        <v>0</v>
      </c>
    </row>
    <row r="49" ht="13" spans="1:3">
      <c r="A49" s="81">
        <v>21098</v>
      </c>
      <c r="B49" s="82" t="s">
        <v>1997</v>
      </c>
      <c r="C49" s="80">
        <f>SUM(C50:C54)</f>
        <v>0</v>
      </c>
    </row>
    <row r="50" ht="13" spans="1:3">
      <c r="A50" s="81">
        <v>2109801</v>
      </c>
      <c r="B50" s="81" t="s">
        <v>2033</v>
      </c>
      <c r="C50" s="83"/>
    </row>
    <row r="51" ht="13" spans="1:3">
      <c r="A51" s="81">
        <v>2109802</v>
      </c>
      <c r="B51" s="81" t="s">
        <v>2034</v>
      </c>
      <c r="C51" s="83"/>
    </row>
    <row r="52" ht="13" spans="1:3">
      <c r="A52" s="81">
        <v>2109803</v>
      </c>
      <c r="B52" s="81" t="s">
        <v>2035</v>
      </c>
      <c r="C52" s="83"/>
    </row>
    <row r="53" ht="13" spans="1:3">
      <c r="A53" s="81">
        <v>2109804</v>
      </c>
      <c r="B53" s="81" t="s">
        <v>2036</v>
      </c>
      <c r="C53" s="83"/>
    </row>
    <row r="54" ht="13" spans="1:3">
      <c r="A54" s="81">
        <v>2109899</v>
      </c>
      <c r="B54" s="81" t="s">
        <v>2037</v>
      </c>
      <c r="C54" s="83"/>
    </row>
    <row r="55" ht="13" spans="1:3">
      <c r="A55" s="81">
        <v>211</v>
      </c>
      <c r="B55" s="84" t="s">
        <v>1310</v>
      </c>
      <c r="C55" s="80">
        <f>SUM(C56,C61,C66)</f>
        <v>0</v>
      </c>
    </row>
    <row r="56" ht="13" spans="1:3">
      <c r="A56" s="81">
        <v>21160</v>
      </c>
      <c r="B56" s="84" t="s">
        <v>2038</v>
      </c>
      <c r="C56" s="80">
        <f>SUM(C57:C60)</f>
        <v>0</v>
      </c>
    </row>
    <row r="57" ht="13" spans="1:3">
      <c r="A57" s="81">
        <v>2116001</v>
      </c>
      <c r="B57" s="85" t="s">
        <v>2039</v>
      </c>
      <c r="C57" s="83"/>
    </row>
    <row r="58" ht="13" spans="1:3">
      <c r="A58" s="81">
        <v>2116002</v>
      </c>
      <c r="B58" s="85" t="s">
        <v>2040</v>
      </c>
      <c r="C58" s="83"/>
    </row>
    <row r="59" ht="13" spans="1:3">
      <c r="A59" s="81">
        <v>2116003</v>
      </c>
      <c r="B59" s="85" t="s">
        <v>2041</v>
      </c>
      <c r="C59" s="83"/>
    </row>
    <row r="60" ht="13" spans="1:3">
      <c r="A60" s="81">
        <v>2116099</v>
      </c>
      <c r="B60" s="85" t="s">
        <v>2042</v>
      </c>
      <c r="C60" s="83"/>
    </row>
    <row r="61" ht="13" spans="1:3">
      <c r="A61" s="81">
        <v>21161</v>
      </c>
      <c r="B61" s="84" t="s">
        <v>2043</v>
      </c>
      <c r="C61" s="80">
        <f>SUM(C62:C65)</f>
        <v>0</v>
      </c>
    </row>
    <row r="62" ht="13" spans="1:3">
      <c r="A62" s="81">
        <v>2116101</v>
      </c>
      <c r="B62" s="85" t="s">
        <v>2044</v>
      </c>
      <c r="C62" s="83"/>
    </row>
    <row r="63" ht="13" spans="1:3">
      <c r="A63" s="81">
        <v>2116102</v>
      </c>
      <c r="B63" s="85" t="s">
        <v>2045</v>
      </c>
      <c r="C63" s="83"/>
    </row>
    <row r="64" ht="13" spans="1:3">
      <c r="A64" s="81">
        <v>2116103</v>
      </c>
      <c r="B64" s="85" t="s">
        <v>2046</v>
      </c>
      <c r="C64" s="83"/>
    </row>
    <row r="65" ht="13" spans="1:3">
      <c r="A65" s="81">
        <v>2116104</v>
      </c>
      <c r="B65" s="85" t="s">
        <v>2047</v>
      </c>
      <c r="C65" s="83"/>
    </row>
    <row r="66" ht="13" spans="1:3">
      <c r="A66" s="81">
        <v>21198</v>
      </c>
      <c r="B66" s="84" t="s">
        <v>1997</v>
      </c>
      <c r="C66" s="80">
        <f>SUM(C67:C70)</f>
        <v>0</v>
      </c>
    </row>
    <row r="67" ht="13" spans="1:3">
      <c r="A67" s="81">
        <v>2119801</v>
      </c>
      <c r="B67" s="85" t="s">
        <v>2048</v>
      </c>
      <c r="C67" s="83"/>
    </row>
    <row r="68" ht="13" spans="1:3">
      <c r="A68" s="81">
        <v>2119802</v>
      </c>
      <c r="B68" s="85" t="s">
        <v>2049</v>
      </c>
      <c r="C68" s="83"/>
    </row>
    <row r="69" ht="13" spans="1:3">
      <c r="A69" s="81">
        <v>2119803</v>
      </c>
      <c r="B69" s="85" t="s">
        <v>2050</v>
      </c>
      <c r="C69" s="83"/>
    </row>
    <row r="70" ht="13" spans="1:3">
      <c r="A70" s="81">
        <v>2119899</v>
      </c>
      <c r="B70" s="85" t="s">
        <v>2051</v>
      </c>
      <c r="C70" s="83"/>
    </row>
    <row r="71" ht="13" spans="1:3">
      <c r="A71" s="81">
        <v>212</v>
      </c>
      <c r="B71" s="84" t="s">
        <v>1373</v>
      </c>
      <c r="C71" s="80">
        <f>SUM(C72,C88,C92:C93,C99,C103,C107,C111,C117,C120,C129)</f>
        <v>45174</v>
      </c>
    </row>
    <row r="72" ht="13" spans="1:3">
      <c r="A72" s="81">
        <v>21208</v>
      </c>
      <c r="B72" s="84" t="s">
        <v>2052</v>
      </c>
      <c r="C72" s="80">
        <f>SUM(C73:C87)</f>
        <v>44830</v>
      </c>
    </row>
    <row r="73" ht="13" spans="1:3">
      <c r="A73" s="81">
        <v>2120801</v>
      </c>
      <c r="B73" s="85" t="s">
        <v>2053</v>
      </c>
      <c r="C73" s="83"/>
    </row>
    <row r="74" ht="13" spans="1:3">
      <c r="A74" s="81">
        <v>2120802</v>
      </c>
      <c r="B74" s="85" t="s">
        <v>2054</v>
      </c>
      <c r="C74" s="83"/>
    </row>
    <row r="75" ht="13" spans="1:3">
      <c r="A75" s="81">
        <v>2120803</v>
      </c>
      <c r="B75" s="85" t="s">
        <v>2055</v>
      </c>
      <c r="C75" s="83"/>
    </row>
    <row r="76" ht="13" spans="1:3">
      <c r="A76" s="81">
        <v>2120804</v>
      </c>
      <c r="B76" s="85" t="s">
        <v>2056</v>
      </c>
      <c r="C76" s="83">
        <v>3131</v>
      </c>
    </row>
    <row r="77" ht="13" spans="1:3">
      <c r="A77" s="81">
        <v>2120805</v>
      </c>
      <c r="B77" s="85" t="s">
        <v>2057</v>
      </c>
      <c r="C77" s="83"/>
    </row>
    <row r="78" ht="13" spans="1:3">
      <c r="A78" s="81">
        <v>2120806</v>
      </c>
      <c r="B78" s="85" t="s">
        <v>2058</v>
      </c>
      <c r="C78" s="83"/>
    </row>
    <row r="79" ht="13" spans="1:3">
      <c r="A79" s="81">
        <v>2120807</v>
      </c>
      <c r="B79" s="85" t="s">
        <v>2059</v>
      </c>
      <c r="C79" s="83"/>
    </row>
    <row r="80" ht="13" spans="1:3">
      <c r="A80" s="81">
        <v>2120809</v>
      </c>
      <c r="B80" s="85" t="s">
        <v>2060</v>
      </c>
      <c r="C80" s="83"/>
    </row>
    <row r="81" ht="13" spans="1:3">
      <c r="A81" s="81">
        <v>2120810</v>
      </c>
      <c r="B81" s="85" t="s">
        <v>2061</v>
      </c>
      <c r="C81" s="83"/>
    </row>
    <row r="82" ht="13" spans="1:3">
      <c r="A82" s="81">
        <v>2120811</v>
      </c>
      <c r="B82" s="85" t="s">
        <v>2062</v>
      </c>
      <c r="C82" s="83"/>
    </row>
    <row r="83" ht="13" spans="1:3">
      <c r="A83" s="81">
        <v>2120813</v>
      </c>
      <c r="B83" s="85" t="s">
        <v>1663</v>
      </c>
      <c r="C83" s="83"/>
    </row>
    <row r="84" ht="13" spans="1:3">
      <c r="A84" s="81">
        <v>2120814</v>
      </c>
      <c r="B84" s="85" t="s">
        <v>2063</v>
      </c>
      <c r="C84" s="83"/>
    </row>
    <row r="85" ht="13" spans="1:3">
      <c r="A85" s="81">
        <v>2120815</v>
      </c>
      <c r="B85" s="85" t="s">
        <v>2064</v>
      </c>
      <c r="C85" s="83"/>
    </row>
    <row r="86" ht="13" spans="1:3">
      <c r="A86" s="81">
        <v>2120816</v>
      </c>
      <c r="B86" s="85" t="s">
        <v>2065</v>
      </c>
      <c r="C86" s="83"/>
    </row>
    <row r="87" ht="13" spans="1:3">
      <c r="A87" s="81">
        <v>2120899</v>
      </c>
      <c r="B87" s="85" t="s">
        <v>2066</v>
      </c>
      <c r="C87" s="83">
        <v>41699</v>
      </c>
    </row>
    <row r="88" ht="13" spans="1:3">
      <c r="A88" s="81">
        <v>21210</v>
      </c>
      <c r="B88" s="84" t="s">
        <v>2067</v>
      </c>
      <c r="C88" s="80">
        <f>SUM(C89:C91)</f>
        <v>0</v>
      </c>
    </row>
    <row r="89" ht="13" spans="1:3">
      <c r="A89" s="81">
        <v>2121001</v>
      </c>
      <c r="B89" s="85" t="s">
        <v>2053</v>
      </c>
      <c r="C89" s="83"/>
    </row>
    <row r="90" ht="13" spans="1:3">
      <c r="A90" s="81">
        <v>2121002</v>
      </c>
      <c r="B90" s="85" t="s">
        <v>2054</v>
      </c>
      <c r="C90" s="83"/>
    </row>
    <row r="91" ht="13" spans="1:3">
      <c r="A91" s="81">
        <v>2121099</v>
      </c>
      <c r="B91" s="85" t="s">
        <v>2068</v>
      </c>
      <c r="C91" s="83"/>
    </row>
    <row r="92" ht="13" spans="1:3">
      <c r="A92" s="81">
        <v>21211</v>
      </c>
      <c r="B92" s="84" t="s">
        <v>2069</v>
      </c>
      <c r="C92" s="83"/>
    </row>
    <row r="93" ht="13" spans="1:3">
      <c r="A93" s="81">
        <v>21213</v>
      </c>
      <c r="B93" s="84" t="s">
        <v>2070</v>
      </c>
      <c r="C93" s="80">
        <f>SUM(C94:C98)</f>
        <v>344</v>
      </c>
    </row>
    <row r="94" ht="13" spans="1:3">
      <c r="A94" s="81">
        <v>2121301</v>
      </c>
      <c r="B94" s="85" t="s">
        <v>2071</v>
      </c>
      <c r="C94" s="83"/>
    </row>
    <row r="95" ht="13" spans="1:3">
      <c r="A95" s="81">
        <v>2121302</v>
      </c>
      <c r="B95" s="85" t="s">
        <v>2072</v>
      </c>
      <c r="C95" s="83"/>
    </row>
    <row r="96" ht="13" spans="1:3">
      <c r="A96" s="81">
        <v>2121303</v>
      </c>
      <c r="B96" s="85" t="s">
        <v>2073</v>
      </c>
      <c r="C96" s="83"/>
    </row>
    <row r="97" ht="13" spans="1:3">
      <c r="A97" s="81">
        <v>2121304</v>
      </c>
      <c r="B97" s="85" t="s">
        <v>2074</v>
      </c>
      <c r="C97" s="83"/>
    </row>
    <row r="98" ht="13" spans="1:3">
      <c r="A98" s="81">
        <v>2121399</v>
      </c>
      <c r="B98" s="85" t="s">
        <v>2075</v>
      </c>
      <c r="C98" s="83">
        <v>344</v>
      </c>
    </row>
    <row r="99" ht="13" spans="1:3">
      <c r="A99" s="81">
        <v>21214</v>
      </c>
      <c r="B99" s="84" t="s">
        <v>2076</v>
      </c>
      <c r="C99" s="80">
        <f>SUM(C100:C102)</f>
        <v>0</v>
      </c>
    </row>
    <row r="100" ht="13" spans="1:3">
      <c r="A100" s="81">
        <v>2121401</v>
      </c>
      <c r="B100" s="85" t="s">
        <v>2077</v>
      </c>
      <c r="C100" s="83"/>
    </row>
    <row r="101" ht="13" spans="1:3">
      <c r="A101" s="81">
        <v>2121402</v>
      </c>
      <c r="B101" s="85" t="s">
        <v>2078</v>
      </c>
      <c r="C101" s="83"/>
    </row>
    <row r="102" ht="13" spans="1:3">
      <c r="A102" s="81">
        <v>2121499</v>
      </c>
      <c r="B102" s="85" t="s">
        <v>2079</v>
      </c>
      <c r="C102" s="83"/>
    </row>
    <row r="103" ht="13" spans="1:3">
      <c r="A103" s="81">
        <v>21215</v>
      </c>
      <c r="B103" s="84" t="s">
        <v>2080</v>
      </c>
      <c r="C103" s="80">
        <f>SUM(C104:C106)</f>
        <v>0</v>
      </c>
    </row>
    <row r="104" ht="13" spans="1:3">
      <c r="A104" s="81">
        <v>2121501</v>
      </c>
      <c r="B104" s="85" t="s">
        <v>2081</v>
      </c>
      <c r="C104" s="83"/>
    </row>
    <row r="105" ht="13" spans="1:3">
      <c r="A105" s="81">
        <v>2121502</v>
      </c>
      <c r="B105" s="85" t="s">
        <v>2082</v>
      </c>
      <c r="C105" s="83"/>
    </row>
    <row r="106" ht="13" spans="1:3">
      <c r="A106" s="81">
        <v>2121599</v>
      </c>
      <c r="B106" s="85" t="s">
        <v>2083</v>
      </c>
      <c r="C106" s="83"/>
    </row>
    <row r="107" ht="13" spans="1:3">
      <c r="A107" s="81">
        <v>21216</v>
      </c>
      <c r="B107" s="84" t="s">
        <v>2084</v>
      </c>
      <c r="C107" s="80">
        <f>SUM(C108:C110)</f>
        <v>0</v>
      </c>
    </row>
    <row r="108" ht="13" spans="1:3">
      <c r="A108" s="81">
        <v>2121601</v>
      </c>
      <c r="B108" s="85" t="s">
        <v>2081</v>
      </c>
      <c r="C108" s="83"/>
    </row>
    <row r="109" ht="13" spans="1:3">
      <c r="A109" s="81">
        <v>2121602</v>
      </c>
      <c r="B109" s="85" t="s">
        <v>2082</v>
      </c>
      <c r="C109" s="83"/>
    </row>
    <row r="110" ht="13" spans="1:3">
      <c r="A110" s="81">
        <v>2121699</v>
      </c>
      <c r="B110" s="85" t="s">
        <v>2085</v>
      </c>
      <c r="C110" s="83"/>
    </row>
    <row r="111" ht="13" spans="1:3">
      <c r="A111" s="81">
        <v>21217</v>
      </c>
      <c r="B111" s="84" t="s">
        <v>2086</v>
      </c>
      <c r="C111" s="80">
        <f>SUM(C112:C116)</f>
        <v>0</v>
      </c>
    </row>
    <row r="112" ht="13" spans="1:3">
      <c r="A112" s="81">
        <v>2121701</v>
      </c>
      <c r="B112" s="85" t="s">
        <v>2087</v>
      </c>
      <c r="C112" s="83"/>
    </row>
    <row r="113" ht="13" spans="1:3">
      <c r="A113" s="81">
        <v>2121702</v>
      </c>
      <c r="B113" s="85" t="s">
        <v>2088</v>
      </c>
      <c r="C113" s="83"/>
    </row>
    <row r="114" ht="13" spans="1:3">
      <c r="A114" s="81">
        <v>2121703</v>
      </c>
      <c r="B114" s="85" t="s">
        <v>2089</v>
      </c>
      <c r="C114" s="83"/>
    </row>
    <row r="115" ht="13" spans="1:3">
      <c r="A115" s="81">
        <v>2121704</v>
      </c>
      <c r="B115" s="85" t="s">
        <v>2090</v>
      </c>
      <c r="C115" s="83"/>
    </row>
    <row r="116" ht="13" spans="1:3">
      <c r="A116" s="81">
        <v>2121799</v>
      </c>
      <c r="B116" s="85" t="s">
        <v>2091</v>
      </c>
      <c r="C116" s="83"/>
    </row>
    <row r="117" ht="13" spans="1:3">
      <c r="A117" s="81">
        <v>21218</v>
      </c>
      <c r="B117" s="84" t="s">
        <v>2092</v>
      </c>
      <c r="C117" s="80">
        <f>SUM(C118:C119)</f>
        <v>0</v>
      </c>
    </row>
    <row r="118" ht="13" spans="1:3">
      <c r="A118" s="81">
        <v>2121801</v>
      </c>
      <c r="B118" s="85" t="s">
        <v>2093</v>
      </c>
      <c r="C118" s="83"/>
    </row>
    <row r="119" ht="13" spans="1:3">
      <c r="A119" s="81">
        <v>2121899</v>
      </c>
      <c r="B119" s="85" t="s">
        <v>2094</v>
      </c>
      <c r="C119" s="83"/>
    </row>
    <row r="120" ht="13" spans="1:3">
      <c r="A120" s="81">
        <v>21219</v>
      </c>
      <c r="B120" s="84" t="s">
        <v>2095</v>
      </c>
      <c r="C120" s="80">
        <f>SUM(C121:C128)</f>
        <v>0</v>
      </c>
    </row>
    <row r="121" ht="13" spans="1:3">
      <c r="A121" s="81">
        <v>2121901</v>
      </c>
      <c r="B121" s="85" t="s">
        <v>2081</v>
      </c>
      <c r="C121" s="83"/>
    </row>
    <row r="122" ht="13" spans="1:3">
      <c r="A122" s="81">
        <v>2121902</v>
      </c>
      <c r="B122" s="85" t="s">
        <v>2082</v>
      </c>
      <c r="C122" s="83"/>
    </row>
    <row r="123" ht="13" spans="1:3">
      <c r="A123" s="81">
        <v>2121903</v>
      </c>
      <c r="B123" s="85" t="s">
        <v>2096</v>
      </c>
      <c r="C123" s="83"/>
    </row>
    <row r="124" ht="13" spans="1:3">
      <c r="A124" s="81">
        <v>2121904</v>
      </c>
      <c r="B124" s="85" t="s">
        <v>2097</v>
      </c>
      <c r="C124" s="83"/>
    </row>
    <row r="125" ht="13" spans="1:3">
      <c r="A125" s="81">
        <v>2121905</v>
      </c>
      <c r="B125" s="85" t="s">
        <v>2098</v>
      </c>
      <c r="C125" s="83"/>
    </row>
    <row r="126" ht="13" spans="1:3">
      <c r="A126" s="81">
        <v>2121906</v>
      </c>
      <c r="B126" s="85" t="s">
        <v>2099</v>
      </c>
      <c r="C126" s="83"/>
    </row>
    <row r="127" ht="13" spans="1:3">
      <c r="A127" s="81">
        <v>2121907</v>
      </c>
      <c r="B127" s="85" t="s">
        <v>2100</v>
      </c>
      <c r="C127" s="83"/>
    </row>
    <row r="128" ht="13" spans="1:3">
      <c r="A128" s="81">
        <v>2121999</v>
      </c>
      <c r="B128" s="85" t="s">
        <v>2101</v>
      </c>
      <c r="C128" s="83"/>
    </row>
    <row r="129" ht="13" spans="1:3">
      <c r="A129" s="81">
        <v>21298</v>
      </c>
      <c r="B129" s="84" t="s">
        <v>1997</v>
      </c>
      <c r="C129" s="80">
        <f>SUM(C130:C131)</f>
        <v>0</v>
      </c>
    </row>
    <row r="130" ht="13" spans="1:3">
      <c r="A130" s="81">
        <v>2129801</v>
      </c>
      <c r="B130" s="85" t="s">
        <v>2102</v>
      </c>
      <c r="C130" s="83"/>
    </row>
    <row r="131" ht="13" spans="1:3">
      <c r="A131" s="81">
        <v>2129899</v>
      </c>
      <c r="B131" s="85" t="s">
        <v>2103</v>
      </c>
      <c r="C131" s="83"/>
    </row>
    <row r="132" ht="13" spans="1:3">
      <c r="A132" s="81">
        <v>213</v>
      </c>
      <c r="B132" s="84" t="s">
        <v>1393</v>
      </c>
      <c r="C132" s="80">
        <f>SUM(C133,C138,C143,C148,C151,C156,C160,C164,C167)</f>
        <v>679</v>
      </c>
    </row>
    <row r="133" ht="13" spans="1:3">
      <c r="A133" s="81">
        <v>21366</v>
      </c>
      <c r="B133" s="84" t="s">
        <v>2104</v>
      </c>
      <c r="C133" s="80">
        <f>SUM(C134:C137)</f>
        <v>13</v>
      </c>
    </row>
    <row r="134" ht="13" spans="1:3">
      <c r="A134" s="81">
        <v>2136601</v>
      </c>
      <c r="B134" s="85" t="s">
        <v>2105</v>
      </c>
      <c r="C134" s="83"/>
    </row>
    <row r="135" ht="13" spans="1:3">
      <c r="A135" s="81">
        <v>2136602</v>
      </c>
      <c r="B135" s="85" t="s">
        <v>2106</v>
      </c>
      <c r="C135" s="83"/>
    </row>
    <row r="136" ht="13" spans="1:3">
      <c r="A136" s="81">
        <v>2136603</v>
      </c>
      <c r="B136" s="85" t="s">
        <v>2107</v>
      </c>
      <c r="C136" s="83"/>
    </row>
    <row r="137" ht="13" spans="1:3">
      <c r="A137" s="81">
        <v>2136699</v>
      </c>
      <c r="B137" s="85" t="s">
        <v>2108</v>
      </c>
      <c r="C137" s="83">
        <v>13</v>
      </c>
    </row>
    <row r="138" ht="13" spans="1:3">
      <c r="A138" s="81">
        <v>21367</v>
      </c>
      <c r="B138" s="84" t="s">
        <v>2109</v>
      </c>
      <c r="C138" s="80">
        <f>SUM(C139:C142)</f>
        <v>0</v>
      </c>
    </row>
    <row r="139" ht="13" spans="1:3">
      <c r="A139" s="81">
        <v>2136701</v>
      </c>
      <c r="B139" s="85" t="s">
        <v>2105</v>
      </c>
      <c r="C139" s="83"/>
    </row>
    <row r="140" ht="13" spans="1:3">
      <c r="A140" s="81">
        <v>2136702</v>
      </c>
      <c r="B140" s="85" t="s">
        <v>2106</v>
      </c>
      <c r="C140" s="83"/>
    </row>
    <row r="141" ht="13" spans="1:3">
      <c r="A141" s="81">
        <v>2136703</v>
      </c>
      <c r="B141" s="85" t="s">
        <v>2110</v>
      </c>
      <c r="C141" s="83"/>
    </row>
    <row r="142" ht="13" spans="1:3">
      <c r="A142" s="81">
        <v>2136799</v>
      </c>
      <c r="B142" s="85" t="s">
        <v>2111</v>
      </c>
      <c r="C142" s="83"/>
    </row>
    <row r="143" ht="13" spans="1:3">
      <c r="A143" s="81">
        <v>21369</v>
      </c>
      <c r="B143" s="84" t="s">
        <v>2112</v>
      </c>
      <c r="C143" s="80">
        <f>SUM(C144:C147)</f>
        <v>0</v>
      </c>
    </row>
    <row r="144" ht="13" spans="1:3">
      <c r="A144" s="81">
        <v>2136901</v>
      </c>
      <c r="B144" s="85" t="s">
        <v>1456</v>
      </c>
      <c r="C144" s="83"/>
    </row>
    <row r="145" ht="13" spans="1:3">
      <c r="A145" s="81">
        <v>2136902</v>
      </c>
      <c r="B145" s="85" t="s">
        <v>2113</v>
      </c>
      <c r="C145" s="83"/>
    </row>
    <row r="146" ht="13" spans="1:3">
      <c r="A146" s="81">
        <v>2136903</v>
      </c>
      <c r="B146" s="85" t="s">
        <v>2114</v>
      </c>
      <c r="C146" s="83"/>
    </row>
    <row r="147" ht="13" spans="1:3">
      <c r="A147" s="81">
        <v>2136999</v>
      </c>
      <c r="B147" s="85" t="s">
        <v>2115</v>
      </c>
      <c r="C147" s="83"/>
    </row>
    <row r="148" ht="13" spans="1:3">
      <c r="A148" s="81">
        <v>21370</v>
      </c>
      <c r="B148" s="84" t="s">
        <v>2116</v>
      </c>
      <c r="C148" s="80">
        <f>SUM(C149:C150)</f>
        <v>0</v>
      </c>
    </row>
    <row r="149" ht="13" spans="1:3">
      <c r="A149" s="81">
        <v>2137001</v>
      </c>
      <c r="B149" s="85" t="s">
        <v>2117</v>
      </c>
      <c r="C149" s="83"/>
    </row>
    <row r="150" ht="13" spans="1:3">
      <c r="A150" s="81">
        <v>2137099</v>
      </c>
      <c r="B150" s="85" t="s">
        <v>2118</v>
      </c>
      <c r="C150" s="83"/>
    </row>
    <row r="151" ht="13" spans="1:3">
      <c r="A151" s="81">
        <v>21371</v>
      </c>
      <c r="B151" s="84" t="s">
        <v>2119</v>
      </c>
      <c r="C151" s="80">
        <f>SUM(C152:C155)</f>
        <v>0</v>
      </c>
    </row>
    <row r="152" ht="13" spans="1:3">
      <c r="A152" s="81">
        <v>2137101</v>
      </c>
      <c r="B152" s="85" t="s">
        <v>2120</v>
      </c>
      <c r="C152" s="83"/>
    </row>
    <row r="153" ht="13" spans="1:3">
      <c r="A153" s="81">
        <v>2137102</v>
      </c>
      <c r="B153" s="85" t="s">
        <v>2121</v>
      </c>
      <c r="C153" s="83"/>
    </row>
    <row r="154" ht="13" spans="1:3">
      <c r="A154" s="81">
        <v>2137103</v>
      </c>
      <c r="B154" s="85" t="s">
        <v>2122</v>
      </c>
      <c r="C154" s="83"/>
    </row>
    <row r="155" ht="13" spans="1:3">
      <c r="A155" s="81">
        <v>2137199</v>
      </c>
      <c r="B155" s="85" t="s">
        <v>2123</v>
      </c>
      <c r="C155" s="83"/>
    </row>
    <row r="156" ht="13" spans="1:3">
      <c r="A156" s="81">
        <v>21372</v>
      </c>
      <c r="B156" s="84" t="s">
        <v>2124</v>
      </c>
      <c r="C156" s="80">
        <f>SUM(C157:C159)</f>
        <v>666</v>
      </c>
    </row>
    <row r="157" ht="13" spans="1:3">
      <c r="A157" s="81">
        <v>2137201</v>
      </c>
      <c r="B157" s="85" t="s">
        <v>2125</v>
      </c>
      <c r="C157" s="83">
        <v>364</v>
      </c>
    </row>
    <row r="158" ht="13" spans="1:3">
      <c r="A158" s="81">
        <v>2137202</v>
      </c>
      <c r="B158" s="85" t="s">
        <v>2105</v>
      </c>
      <c r="C158" s="83">
        <v>302</v>
      </c>
    </row>
    <row r="159" ht="13" spans="1:3">
      <c r="A159" s="81">
        <v>2137299</v>
      </c>
      <c r="B159" s="85" t="s">
        <v>2126</v>
      </c>
      <c r="C159" s="83"/>
    </row>
    <row r="160" ht="13" spans="1:3">
      <c r="A160" s="81">
        <v>21373</v>
      </c>
      <c r="B160" s="84" t="s">
        <v>2127</v>
      </c>
      <c r="C160" s="80">
        <f>SUM(C161:C163)</f>
        <v>0</v>
      </c>
    </row>
    <row r="161" ht="13" spans="1:3">
      <c r="A161" s="81">
        <v>2137301</v>
      </c>
      <c r="B161" s="85" t="s">
        <v>2125</v>
      </c>
      <c r="C161" s="83"/>
    </row>
    <row r="162" ht="13" spans="1:3">
      <c r="A162" s="81">
        <v>2137302</v>
      </c>
      <c r="B162" s="85" t="s">
        <v>2105</v>
      </c>
      <c r="C162" s="83"/>
    </row>
    <row r="163" ht="13" spans="1:3">
      <c r="A163" s="81">
        <v>2137399</v>
      </c>
      <c r="B163" s="85" t="s">
        <v>2128</v>
      </c>
      <c r="C163" s="83"/>
    </row>
    <row r="164" ht="13" spans="1:3">
      <c r="A164" s="81">
        <v>21374</v>
      </c>
      <c r="B164" s="84" t="s">
        <v>2129</v>
      </c>
      <c r="C164" s="80">
        <f>SUM(C165:C166)</f>
        <v>0</v>
      </c>
    </row>
    <row r="165" ht="13" spans="1:3">
      <c r="A165" s="81">
        <v>2137401</v>
      </c>
      <c r="B165" s="85" t="s">
        <v>2105</v>
      </c>
      <c r="C165" s="83"/>
    </row>
    <row r="166" ht="13" spans="1:3">
      <c r="A166" s="81">
        <v>2137499</v>
      </c>
      <c r="B166" s="85" t="s">
        <v>2130</v>
      </c>
      <c r="C166" s="83"/>
    </row>
    <row r="167" ht="13" spans="1:3">
      <c r="A167" s="81">
        <v>21398</v>
      </c>
      <c r="B167" s="84" t="s">
        <v>1997</v>
      </c>
      <c r="C167" s="80">
        <f>SUM(C168:C170)</f>
        <v>0</v>
      </c>
    </row>
    <row r="168" ht="13" spans="1:3">
      <c r="A168" s="81">
        <v>2139801</v>
      </c>
      <c r="B168" s="85" t="s">
        <v>2131</v>
      </c>
      <c r="C168" s="83"/>
    </row>
    <row r="169" ht="13" spans="1:3">
      <c r="A169" s="81">
        <v>2139802</v>
      </c>
      <c r="B169" s="85" t="s">
        <v>2132</v>
      </c>
      <c r="C169" s="83"/>
    </row>
    <row r="170" ht="13" spans="1:3">
      <c r="A170" s="81">
        <v>2139899</v>
      </c>
      <c r="B170" s="85" t="s">
        <v>2133</v>
      </c>
      <c r="C170" s="83"/>
    </row>
    <row r="171" ht="13" spans="1:3">
      <c r="A171" s="81">
        <v>214</v>
      </c>
      <c r="B171" s="84" t="s">
        <v>1485</v>
      </c>
      <c r="C171" s="80">
        <f>SUM(C172,C177,C182,C191,C198,C208,C211,C214,C215)</f>
        <v>0</v>
      </c>
    </row>
    <row r="172" ht="13" spans="1:3">
      <c r="A172" s="81">
        <v>21460</v>
      </c>
      <c r="B172" s="84" t="s">
        <v>2134</v>
      </c>
      <c r="C172" s="80">
        <f>SUM(C173:C176)</f>
        <v>0</v>
      </c>
    </row>
    <row r="173" ht="13" spans="1:3">
      <c r="A173" s="81">
        <v>2146001</v>
      </c>
      <c r="B173" s="85" t="s">
        <v>1487</v>
      </c>
      <c r="C173" s="83"/>
    </row>
    <row r="174" ht="13" spans="1:3">
      <c r="A174" s="81">
        <v>2146002</v>
      </c>
      <c r="B174" s="85" t="s">
        <v>1488</v>
      </c>
      <c r="C174" s="83"/>
    </row>
    <row r="175" ht="13" spans="1:3">
      <c r="A175" s="81">
        <v>2146003</v>
      </c>
      <c r="B175" s="85" t="s">
        <v>2135</v>
      </c>
      <c r="C175" s="83"/>
    </row>
    <row r="176" ht="13" spans="1:3">
      <c r="A176" s="81">
        <v>2146099</v>
      </c>
      <c r="B176" s="85" t="s">
        <v>2136</v>
      </c>
      <c r="C176" s="83"/>
    </row>
    <row r="177" ht="13" spans="1:3">
      <c r="A177" s="81">
        <v>21462</v>
      </c>
      <c r="B177" s="84" t="s">
        <v>2137</v>
      </c>
      <c r="C177" s="80">
        <f>SUM(C178:C181)</f>
        <v>0</v>
      </c>
    </row>
    <row r="178" ht="13" spans="1:3">
      <c r="A178" s="81">
        <v>2146201</v>
      </c>
      <c r="B178" s="85" t="s">
        <v>2135</v>
      </c>
      <c r="C178" s="83"/>
    </row>
    <row r="179" ht="13" spans="1:3">
      <c r="A179" s="81">
        <v>2146202</v>
      </c>
      <c r="B179" s="85" t="s">
        <v>2138</v>
      </c>
      <c r="C179" s="83"/>
    </row>
    <row r="180" ht="13" spans="1:3">
      <c r="A180" s="81">
        <v>2146203</v>
      </c>
      <c r="B180" s="85" t="s">
        <v>2139</v>
      </c>
      <c r="C180" s="83"/>
    </row>
    <row r="181" ht="13" spans="1:3">
      <c r="A181" s="81">
        <v>2146299</v>
      </c>
      <c r="B181" s="85" t="s">
        <v>2140</v>
      </c>
      <c r="C181" s="83"/>
    </row>
    <row r="182" ht="13" spans="1:3">
      <c r="A182" s="81">
        <v>21464</v>
      </c>
      <c r="B182" s="84" t="s">
        <v>2141</v>
      </c>
      <c r="C182" s="80">
        <f>SUM(C183:C190)</f>
        <v>0</v>
      </c>
    </row>
    <row r="183" ht="13" spans="1:3">
      <c r="A183" s="81">
        <v>2146401</v>
      </c>
      <c r="B183" s="85" t="s">
        <v>2142</v>
      </c>
      <c r="C183" s="83"/>
    </row>
    <row r="184" ht="13" spans="1:3">
      <c r="A184" s="81">
        <v>2146402</v>
      </c>
      <c r="B184" s="85" t="s">
        <v>2143</v>
      </c>
      <c r="C184" s="83"/>
    </row>
    <row r="185" ht="13" spans="1:3">
      <c r="A185" s="81">
        <v>2146403</v>
      </c>
      <c r="B185" s="85" t="s">
        <v>2144</v>
      </c>
      <c r="C185" s="83"/>
    </row>
    <row r="186" ht="13" spans="1:3">
      <c r="A186" s="81">
        <v>2146404</v>
      </c>
      <c r="B186" s="85" t="s">
        <v>2145</v>
      </c>
      <c r="C186" s="83"/>
    </row>
    <row r="187" ht="13" spans="1:3">
      <c r="A187" s="81">
        <v>2146405</v>
      </c>
      <c r="B187" s="85" t="s">
        <v>2146</v>
      </c>
      <c r="C187" s="83"/>
    </row>
    <row r="188" ht="13" spans="1:3">
      <c r="A188" s="81">
        <v>2146406</v>
      </c>
      <c r="B188" s="85" t="s">
        <v>2147</v>
      </c>
      <c r="C188" s="83"/>
    </row>
    <row r="189" ht="13" spans="1:3">
      <c r="A189" s="81">
        <v>2146407</v>
      </c>
      <c r="B189" s="85" t="s">
        <v>2148</v>
      </c>
      <c r="C189" s="83"/>
    </row>
    <row r="190" ht="13" spans="1:3">
      <c r="A190" s="81">
        <v>2146499</v>
      </c>
      <c r="B190" s="85" t="s">
        <v>2149</v>
      </c>
      <c r="C190" s="83"/>
    </row>
    <row r="191" ht="13" spans="1:3">
      <c r="A191" s="81">
        <v>21468</v>
      </c>
      <c r="B191" s="84" t="s">
        <v>2150</v>
      </c>
      <c r="C191" s="80">
        <f>SUM(C192:C197)</f>
        <v>0</v>
      </c>
    </row>
    <row r="192" ht="13" spans="1:3">
      <c r="A192" s="81">
        <v>2146801</v>
      </c>
      <c r="B192" s="85" t="s">
        <v>2151</v>
      </c>
      <c r="C192" s="83"/>
    </row>
    <row r="193" ht="13" spans="1:3">
      <c r="A193" s="81">
        <v>2146802</v>
      </c>
      <c r="B193" s="85" t="s">
        <v>2152</v>
      </c>
      <c r="C193" s="83"/>
    </row>
    <row r="194" ht="13" spans="1:3">
      <c r="A194" s="81">
        <v>2146803</v>
      </c>
      <c r="B194" s="85" t="s">
        <v>2153</v>
      </c>
      <c r="C194" s="83"/>
    </row>
    <row r="195" ht="13" spans="1:3">
      <c r="A195" s="81">
        <v>2146804</v>
      </c>
      <c r="B195" s="85" t="s">
        <v>2154</v>
      </c>
      <c r="C195" s="83"/>
    </row>
    <row r="196" ht="13" spans="1:3">
      <c r="A196" s="81">
        <v>2146805</v>
      </c>
      <c r="B196" s="85" t="s">
        <v>2155</v>
      </c>
      <c r="C196" s="83"/>
    </row>
    <row r="197" ht="13" spans="1:3">
      <c r="A197" s="81">
        <v>2146899</v>
      </c>
      <c r="B197" s="85" t="s">
        <v>2156</v>
      </c>
      <c r="C197" s="83"/>
    </row>
    <row r="198" ht="13" spans="1:3">
      <c r="A198" s="81">
        <v>21469</v>
      </c>
      <c r="B198" s="84" t="s">
        <v>2157</v>
      </c>
      <c r="C198" s="80">
        <f>SUM(C199:C207)</f>
        <v>0</v>
      </c>
    </row>
    <row r="199" ht="13" spans="1:3">
      <c r="A199" s="81">
        <v>2146901</v>
      </c>
      <c r="B199" s="85" t="s">
        <v>2158</v>
      </c>
      <c r="C199" s="83"/>
    </row>
    <row r="200" ht="13" spans="1:3">
      <c r="A200" s="81">
        <v>2146902</v>
      </c>
      <c r="B200" s="85" t="s">
        <v>1513</v>
      </c>
      <c r="C200" s="83"/>
    </row>
    <row r="201" ht="13" spans="1:3">
      <c r="A201" s="81">
        <v>2146903</v>
      </c>
      <c r="B201" s="85" t="s">
        <v>2159</v>
      </c>
      <c r="C201" s="83"/>
    </row>
    <row r="202" ht="13" spans="1:3">
      <c r="A202" s="81">
        <v>2146904</v>
      </c>
      <c r="B202" s="85" t="s">
        <v>2160</v>
      </c>
      <c r="C202" s="83"/>
    </row>
    <row r="203" ht="13" spans="1:3">
      <c r="A203" s="81">
        <v>2146906</v>
      </c>
      <c r="B203" s="85" t="s">
        <v>2161</v>
      </c>
      <c r="C203" s="83"/>
    </row>
    <row r="204" ht="13" spans="1:3">
      <c r="A204" s="81">
        <v>2146907</v>
      </c>
      <c r="B204" s="85" t="s">
        <v>2162</v>
      </c>
      <c r="C204" s="83"/>
    </row>
    <row r="205" ht="13" spans="1:3">
      <c r="A205" s="81">
        <v>2146908</v>
      </c>
      <c r="B205" s="85" t="s">
        <v>2163</v>
      </c>
      <c r="C205" s="83"/>
    </row>
    <row r="206" ht="13" spans="1:3">
      <c r="A206" s="81">
        <v>2146909</v>
      </c>
      <c r="B206" s="85" t="s">
        <v>2164</v>
      </c>
      <c r="C206" s="83"/>
    </row>
    <row r="207" ht="13" spans="1:3">
      <c r="A207" s="81">
        <v>2146999</v>
      </c>
      <c r="B207" s="85" t="s">
        <v>2165</v>
      </c>
      <c r="C207" s="83"/>
    </row>
    <row r="208" ht="13" spans="1:3">
      <c r="A208" s="81">
        <v>21470</v>
      </c>
      <c r="B208" s="84" t="s">
        <v>2166</v>
      </c>
      <c r="C208" s="80">
        <f>SUM(C209:C210)</f>
        <v>0</v>
      </c>
    </row>
    <row r="209" ht="13" spans="1:3">
      <c r="A209" s="81">
        <v>2147001</v>
      </c>
      <c r="B209" s="85" t="s">
        <v>2167</v>
      </c>
      <c r="C209" s="83"/>
    </row>
    <row r="210" ht="13" spans="1:3">
      <c r="A210" s="81">
        <v>2147099</v>
      </c>
      <c r="B210" s="85" t="s">
        <v>2168</v>
      </c>
      <c r="C210" s="83"/>
    </row>
    <row r="211" ht="13" spans="1:3">
      <c r="A211" s="81">
        <v>21471</v>
      </c>
      <c r="B211" s="84" t="s">
        <v>2169</v>
      </c>
      <c r="C211" s="80">
        <f>SUM(C212:C213)</f>
        <v>0</v>
      </c>
    </row>
    <row r="212" ht="13" spans="1:3">
      <c r="A212" s="81">
        <v>2147101</v>
      </c>
      <c r="B212" s="85" t="s">
        <v>2167</v>
      </c>
      <c r="C212" s="83"/>
    </row>
    <row r="213" ht="13" spans="1:3">
      <c r="A213" s="81">
        <v>2147199</v>
      </c>
      <c r="B213" s="85" t="s">
        <v>2170</v>
      </c>
      <c r="C213" s="83"/>
    </row>
    <row r="214" ht="13" spans="1:3">
      <c r="A214" s="81">
        <v>21472</v>
      </c>
      <c r="B214" s="84" t="s">
        <v>2171</v>
      </c>
      <c r="C214" s="83"/>
    </row>
    <row r="215" ht="13" spans="1:3">
      <c r="A215" s="81">
        <v>21498</v>
      </c>
      <c r="B215" s="84" t="s">
        <v>1997</v>
      </c>
      <c r="C215" s="80">
        <f>SUM(C216:C220)</f>
        <v>0</v>
      </c>
    </row>
    <row r="216" ht="13" spans="1:3">
      <c r="A216" s="81">
        <v>2149801</v>
      </c>
      <c r="B216" s="85" t="s">
        <v>2172</v>
      </c>
      <c r="C216" s="83"/>
    </row>
    <row r="217" ht="13" spans="1:3">
      <c r="A217" s="81">
        <v>2149802</v>
      </c>
      <c r="B217" s="85" t="s">
        <v>2173</v>
      </c>
      <c r="C217" s="83"/>
    </row>
    <row r="218" ht="13" spans="1:3">
      <c r="A218" s="81">
        <v>2149803</v>
      </c>
      <c r="B218" s="85" t="s">
        <v>2174</v>
      </c>
      <c r="C218" s="83"/>
    </row>
    <row r="219" ht="13" spans="1:3">
      <c r="A219" s="81">
        <v>2149804</v>
      </c>
      <c r="B219" s="85" t="s">
        <v>2175</v>
      </c>
      <c r="C219" s="83"/>
    </row>
    <row r="220" ht="13" spans="1:3">
      <c r="A220" s="81">
        <v>2149899</v>
      </c>
      <c r="B220" s="85" t="s">
        <v>2176</v>
      </c>
      <c r="C220" s="83"/>
    </row>
    <row r="221" ht="13" spans="1:3">
      <c r="A221" s="81">
        <v>215</v>
      </c>
      <c r="B221" s="84" t="s">
        <v>1524</v>
      </c>
      <c r="C221" s="80">
        <f>C222+C226</f>
        <v>1</v>
      </c>
    </row>
    <row r="222" ht="13" spans="1:3">
      <c r="A222" s="81">
        <v>21562</v>
      </c>
      <c r="B222" s="84" t="s">
        <v>2177</v>
      </c>
      <c r="C222" s="80">
        <f>SUM(C223:C225)</f>
        <v>0</v>
      </c>
    </row>
    <row r="223" ht="13" spans="1:3">
      <c r="A223" s="81">
        <v>2156201</v>
      </c>
      <c r="B223" s="85" t="s">
        <v>2178</v>
      </c>
      <c r="C223" s="83"/>
    </row>
    <row r="224" ht="13" spans="1:3">
      <c r="A224" s="81">
        <v>2156202</v>
      </c>
      <c r="B224" s="85" t="s">
        <v>2179</v>
      </c>
      <c r="C224" s="83"/>
    </row>
    <row r="225" ht="13" spans="1:3">
      <c r="A225" s="81">
        <v>2156299</v>
      </c>
      <c r="B225" s="85" t="s">
        <v>2180</v>
      </c>
      <c r="C225" s="83"/>
    </row>
    <row r="226" ht="13" spans="1:3">
      <c r="A226" s="81">
        <v>21598</v>
      </c>
      <c r="B226" s="84" t="s">
        <v>1997</v>
      </c>
      <c r="C226" s="80">
        <f>SUM(C227:C230)</f>
        <v>1</v>
      </c>
    </row>
    <row r="227" ht="13" spans="1:3">
      <c r="A227" s="81">
        <v>2159801</v>
      </c>
      <c r="B227" s="85" t="s">
        <v>2181</v>
      </c>
      <c r="C227" s="83"/>
    </row>
    <row r="228" ht="13" spans="1:3">
      <c r="A228" s="81">
        <v>2159802</v>
      </c>
      <c r="B228" s="85" t="s">
        <v>2182</v>
      </c>
      <c r="C228" s="83">
        <v>1</v>
      </c>
    </row>
    <row r="229" ht="13" spans="1:3">
      <c r="A229" s="81">
        <v>2159803</v>
      </c>
      <c r="B229" s="85" t="s">
        <v>2183</v>
      </c>
      <c r="C229" s="83"/>
    </row>
    <row r="230" ht="13" spans="1:3">
      <c r="A230" s="81">
        <v>2159899</v>
      </c>
      <c r="B230" s="85" t="s">
        <v>2184</v>
      </c>
      <c r="C230" s="83"/>
    </row>
    <row r="231" ht="13" spans="1:3">
      <c r="A231" s="81">
        <v>217</v>
      </c>
      <c r="B231" s="84" t="s">
        <v>1582</v>
      </c>
      <c r="C231" s="80">
        <f>C232</f>
        <v>0</v>
      </c>
    </row>
    <row r="232" ht="13" spans="1:3">
      <c r="A232" s="81">
        <v>21704</v>
      </c>
      <c r="B232" s="84" t="s">
        <v>1602</v>
      </c>
      <c r="C232" s="80">
        <f>SUM(C233:C234)</f>
        <v>0</v>
      </c>
    </row>
    <row r="233" ht="13" spans="1:3">
      <c r="A233" s="81">
        <v>2170402</v>
      </c>
      <c r="B233" s="85" t="s">
        <v>2185</v>
      </c>
      <c r="C233" s="83"/>
    </row>
    <row r="234" ht="13" spans="1:3">
      <c r="A234" s="81">
        <v>2170403</v>
      </c>
      <c r="B234" s="85" t="s">
        <v>2186</v>
      </c>
      <c r="C234" s="83"/>
    </row>
    <row r="235" ht="13" spans="1:3">
      <c r="A235" s="81">
        <v>220</v>
      </c>
      <c r="B235" s="84" t="s">
        <v>1617</v>
      </c>
      <c r="C235" s="80">
        <f>C236</f>
        <v>0</v>
      </c>
    </row>
    <row r="236" ht="13" spans="1:3">
      <c r="A236" s="81">
        <v>22006</v>
      </c>
      <c r="B236" s="84" t="s">
        <v>2187</v>
      </c>
      <c r="C236" s="80">
        <f>SUM(C237:C238)</f>
        <v>0</v>
      </c>
    </row>
    <row r="237" ht="13" spans="1:3">
      <c r="A237" s="81">
        <v>2200601</v>
      </c>
      <c r="B237" s="85" t="s">
        <v>2188</v>
      </c>
      <c r="C237" s="83"/>
    </row>
    <row r="238" ht="13" spans="1:3">
      <c r="A238" s="81">
        <v>2200602</v>
      </c>
      <c r="B238" s="85" t="s">
        <v>2189</v>
      </c>
      <c r="C238" s="83"/>
    </row>
    <row r="239" ht="13" spans="1:3">
      <c r="A239" s="81">
        <v>221</v>
      </c>
      <c r="B239" s="84" t="s">
        <v>1655</v>
      </c>
      <c r="C239" s="80">
        <f>C240</f>
        <v>0</v>
      </c>
    </row>
    <row r="240" ht="13" spans="1:3">
      <c r="A240" s="81">
        <v>22198</v>
      </c>
      <c r="B240" s="84" t="s">
        <v>1997</v>
      </c>
      <c r="C240" s="80">
        <f>SUM(C241:C242)</f>
        <v>0</v>
      </c>
    </row>
    <row r="241" ht="13" spans="1:3">
      <c r="A241" s="81">
        <v>2219801</v>
      </c>
      <c r="B241" s="85" t="s">
        <v>1666</v>
      </c>
      <c r="C241" s="83"/>
    </row>
    <row r="242" ht="13" spans="1:3">
      <c r="A242" s="81">
        <v>2219899</v>
      </c>
      <c r="B242" s="85" t="s">
        <v>2190</v>
      </c>
      <c r="C242" s="83"/>
    </row>
    <row r="243" ht="13" spans="1:3">
      <c r="A243" s="81">
        <v>222</v>
      </c>
      <c r="B243" s="84" t="s">
        <v>1676</v>
      </c>
      <c r="C243" s="80">
        <f>C244</f>
        <v>0</v>
      </c>
    </row>
    <row r="244" ht="13" spans="1:3">
      <c r="A244" s="81">
        <v>22298</v>
      </c>
      <c r="B244" s="84" t="s">
        <v>1997</v>
      </c>
      <c r="C244" s="80">
        <f>SUM(C245:C246)</f>
        <v>0</v>
      </c>
    </row>
    <row r="245" ht="13" spans="1:3">
      <c r="A245" s="81">
        <v>2229801</v>
      </c>
      <c r="B245" s="85" t="s">
        <v>1687</v>
      </c>
      <c r="C245" s="83"/>
    </row>
    <row r="246" ht="13" spans="1:3">
      <c r="A246" s="81">
        <v>2229899</v>
      </c>
      <c r="B246" s="85" t="s">
        <v>2191</v>
      </c>
      <c r="C246" s="83"/>
    </row>
    <row r="247" ht="13" spans="1:3">
      <c r="A247" s="81">
        <v>224</v>
      </c>
      <c r="B247" s="84" t="s">
        <v>1717</v>
      </c>
      <c r="C247" s="80">
        <f>C248</f>
        <v>0</v>
      </c>
    </row>
    <row r="248" ht="13" spans="1:3">
      <c r="A248" s="81">
        <v>22498</v>
      </c>
      <c r="B248" s="84" t="s">
        <v>2192</v>
      </c>
      <c r="C248" s="80">
        <f>SUM(C249:C251)</f>
        <v>0</v>
      </c>
    </row>
    <row r="249" ht="13" spans="1:3">
      <c r="A249" s="81">
        <v>2249801</v>
      </c>
      <c r="B249" s="85" t="s">
        <v>2193</v>
      </c>
      <c r="C249" s="83"/>
    </row>
    <row r="250" ht="13" spans="1:3">
      <c r="A250" s="81">
        <v>2249802</v>
      </c>
      <c r="B250" s="85" t="s">
        <v>2194</v>
      </c>
      <c r="C250" s="83"/>
    </row>
    <row r="251" ht="13" spans="1:3">
      <c r="A251" s="81">
        <v>2249899</v>
      </c>
      <c r="B251" s="85" t="s">
        <v>2195</v>
      </c>
      <c r="C251" s="83"/>
    </row>
    <row r="252" ht="13" spans="1:3">
      <c r="A252" s="81">
        <v>229</v>
      </c>
      <c r="B252" s="84" t="s">
        <v>1834</v>
      </c>
      <c r="C252" s="80">
        <f>SUM(C253,C257,C266,C268,C270,C282)</f>
        <v>54560</v>
      </c>
    </row>
    <row r="253" ht="13" spans="1:3">
      <c r="A253" s="81">
        <v>22904</v>
      </c>
      <c r="B253" s="84" t="s">
        <v>2196</v>
      </c>
      <c r="C253" s="80">
        <f>SUM(C254:C256)</f>
        <v>53117</v>
      </c>
    </row>
    <row r="254" ht="13" spans="1:3">
      <c r="A254" s="81">
        <v>2290401</v>
      </c>
      <c r="B254" s="85" t="s">
        <v>2197</v>
      </c>
      <c r="C254" s="83">
        <v>4917</v>
      </c>
    </row>
    <row r="255" ht="13" spans="1:3">
      <c r="A255" s="81">
        <v>2290402</v>
      </c>
      <c r="B255" s="85" t="s">
        <v>2198</v>
      </c>
      <c r="C255" s="83">
        <v>48200</v>
      </c>
    </row>
    <row r="256" ht="13" spans="1:3">
      <c r="A256" s="81">
        <v>2290403</v>
      </c>
      <c r="B256" s="85" t="s">
        <v>2199</v>
      </c>
      <c r="C256" s="83"/>
    </row>
    <row r="257" ht="13" spans="1:3">
      <c r="A257" s="81">
        <v>22908</v>
      </c>
      <c r="B257" s="84" t="s">
        <v>2200</v>
      </c>
      <c r="C257" s="80">
        <f>SUM(C258:C265)</f>
        <v>0</v>
      </c>
    </row>
    <row r="258" ht="13" spans="1:3">
      <c r="A258" s="81">
        <v>2290802</v>
      </c>
      <c r="B258" s="85" t="s">
        <v>2201</v>
      </c>
      <c r="C258" s="83"/>
    </row>
    <row r="259" ht="13" spans="1:3">
      <c r="A259" s="81">
        <v>2290803</v>
      </c>
      <c r="B259" s="85" t="s">
        <v>2202</v>
      </c>
      <c r="C259" s="83"/>
    </row>
    <row r="260" ht="13" spans="1:3">
      <c r="A260" s="81">
        <v>2290804</v>
      </c>
      <c r="B260" s="85" t="s">
        <v>2203</v>
      </c>
      <c r="C260" s="83"/>
    </row>
    <row r="261" ht="13" spans="1:3">
      <c r="A261" s="81">
        <v>2290805</v>
      </c>
      <c r="B261" s="85" t="s">
        <v>2204</v>
      </c>
      <c r="C261" s="83"/>
    </row>
    <row r="262" ht="13" spans="1:3">
      <c r="A262" s="81">
        <v>2290806</v>
      </c>
      <c r="B262" s="85" t="s">
        <v>2205</v>
      </c>
      <c r="C262" s="83"/>
    </row>
    <row r="263" ht="13" spans="1:3">
      <c r="A263" s="81">
        <v>2290807</v>
      </c>
      <c r="B263" s="85" t="s">
        <v>2206</v>
      </c>
      <c r="C263" s="83"/>
    </row>
    <row r="264" ht="13" spans="1:3">
      <c r="A264" s="81">
        <v>2290808</v>
      </c>
      <c r="B264" s="85" t="s">
        <v>2207</v>
      </c>
      <c r="C264" s="83"/>
    </row>
    <row r="265" ht="13" spans="1:3">
      <c r="A265" s="81">
        <v>2290899</v>
      </c>
      <c r="B265" s="85" t="s">
        <v>2208</v>
      </c>
      <c r="C265" s="83"/>
    </row>
    <row r="266" ht="13" spans="1:3">
      <c r="A266" s="81">
        <v>22909</v>
      </c>
      <c r="B266" s="84" t="s">
        <v>2209</v>
      </c>
      <c r="C266" s="80">
        <f>C267</f>
        <v>0</v>
      </c>
    </row>
    <row r="267" ht="13" spans="1:3">
      <c r="A267" s="81">
        <v>2290901</v>
      </c>
      <c r="B267" s="85" t="s">
        <v>2210</v>
      </c>
      <c r="C267" s="83"/>
    </row>
    <row r="268" ht="13" spans="1:3">
      <c r="A268" s="81">
        <v>22910</v>
      </c>
      <c r="B268" s="84" t="s">
        <v>2211</v>
      </c>
      <c r="C268" s="80">
        <f>C269</f>
        <v>0</v>
      </c>
    </row>
    <row r="269" ht="13" spans="1:3">
      <c r="A269" s="81">
        <v>2291001</v>
      </c>
      <c r="B269" s="85" t="s">
        <v>2212</v>
      </c>
      <c r="C269" s="83"/>
    </row>
    <row r="270" ht="13" spans="1:3">
      <c r="A270" s="81">
        <v>22960</v>
      </c>
      <c r="B270" s="84" t="s">
        <v>2213</v>
      </c>
      <c r="C270" s="80">
        <f>SUM(C271:C281)</f>
        <v>1443</v>
      </c>
    </row>
    <row r="271" ht="13" spans="1:3">
      <c r="A271" s="81">
        <v>2296001</v>
      </c>
      <c r="B271" s="85" t="s">
        <v>2214</v>
      </c>
      <c r="C271" s="83"/>
    </row>
    <row r="272" ht="13" spans="1:3">
      <c r="A272" s="81">
        <v>2296002</v>
      </c>
      <c r="B272" s="85" t="s">
        <v>2215</v>
      </c>
      <c r="C272" s="83">
        <v>418</v>
      </c>
    </row>
    <row r="273" ht="13" spans="1:3">
      <c r="A273" s="81">
        <v>2296003</v>
      </c>
      <c r="B273" s="85" t="s">
        <v>2216</v>
      </c>
      <c r="C273" s="83">
        <v>1008</v>
      </c>
    </row>
    <row r="274" ht="13" spans="1:3">
      <c r="A274" s="81">
        <v>2296004</v>
      </c>
      <c r="B274" s="85" t="s">
        <v>2217</v>
      </c>
      <c r="C274" s="83"/>
    </row>
    <row r="275" ht="13" spans="1:3">
      <c r="A275" s="81">
        <v>2296005</v>
      </c>
      <c r="B275" s="85" t="s">
        <v>2218</v>
      </c>
      <c r="C275" s="83"/>
    </row>
    <row r="276" ht="13" spans="1:3">
      <c r="A276" s="81">
        <v>2296006</v>
      </c>
      <c r="B276" s="85" t="s">
        <v>2219</v>
      </c>
      <c r="C276" s="83">
        <v>17</v>
      </c>
    </row>
    <row r="277" ht="13" spans="1:3">
      <c r="A277" s="81">
        <v>2296010</v>
      </c>
      <c r="B277" s="85" t="s">
        <v>2220</v>
      </c>
      <c r="C277" s="83"/>
    </row>
    <row r="278" ht="13" spans="1:3">
      <c r="A278" s="81">
        <v>2296011</v>
      </c>
      <c r="B278" s="85" t="s">
        <v>2221</v>
      </c>
      <c r="C278" s="83"/>
    </row>
    <row r="279" ht="13" spans="1:3">
      <c r="A279" s="81">
        <v>2296012</v>
      </c>
      <c r="B279" s="85" t="s">
        <v>2222</v>
      </c>
      <c r="C279" s="83"/>
    </row>
    <row r="280" ht="13" spans="1:3">
      <c r="A280" s="81">
        <v>2296013</v>
      </c>
      <c r="B280" s="85" t="s">
        <v>2223</v>
      </c>
      <c r="C280" s="83"/>
    </row>
    <row r="281" ht="13" spans="1:3">
      <c r="A281" s="81">
        <v>2296099</v>
      </c>
      <c r="B281" s="85" t="s">
        <v>2224</v>
      </c>
      <c r="C281" s="83"/>
    </row>
    <row r="282" ht="13" spans="1:3">
      <c r="A282" s="81">
        <v>22998</v>
      </c>
      <c r="B282" s="84" t="s">
        <v>2225</v>
      </c>
      <c r="C282" s="80">
        <f>C283</f>
        <v>0</v>
      </c>
    </row>
    <row r="283" ht="13" spans="1:3">
      <c r="A283" s="81">
        <v>2299899</v>
      </c>
      <c r="B283" s="85" t="s">
        <v>919</v>
      </c>
      <c r="C283" s="83"/>
    </row>
    <row r="284" ht="13" spans="1:3">
      <c r="A284" s="81">
        <v>232</v>
      </c>
      <c r="B284" s="84" t="s">
        <v>1755</v>
      </c>
      <c r="C284" s="80">
        <f>C285</f>
        <v>5786</v>
      </c>
    </row>
    <row r="285" ht="13" spans="1:3">
      <c r="A285" s="81">
        <v>23204</v>
      </c>
      <c r="B285" s="84" t="s">
        <v>2226</v>
      </c>
      <c r="C285" s="80">
        <f>SUM(C286:C300)</f>
        <v>5786</v>
      </c>
    </row>
    <row r="286" ht="13" spans="1:3">
      <c r="A286" s="81">
        <v>2320401</v>
      </c>
      <c r="B286" s="85" t="s">
        <v>2227</v>
      </c>
      <c r="C286" s="83"/>
    </row>
    <row r="287" ht="13" spans="1:3">
      <c r="A287" s="81">
        <v>2320405</v>
      </c>
      <c r="B287" s="85" t="s">
        <v>2228</v>
      </c>
      <c r="C287" s="83"/>
    </row>
    <row r="288" ht="13" spans="1:3">
      <c r="A288" s="81">
        <v>2320411</v>
      </c>
      <c r="B288" s="85" t="s">
        <v>2229</v>
      </c>
      <c r="C288" s="83">
        <v>1210</v>
      </c>
    </row>
    <row r="289" ht="13" spans="1:3">
      <c r="A289" s="81">
        <v>2320413</v>
      </c>
      <c r="B289" s="85" t="s">
        <v>2230</v>
      </c>
      <c r="C289" s="83"/>
    </row>
    <row r="290" ht="13" spans="1:3">
      <c r="A290" s="81">
        <v>2320414</v>
      </c>
      <c r="B290" s="85" t="s">
        <v>2231</v>
      </c>
      <c r="C290" s="83"/>
    </row>
    <row r="291" ht="13" spans="1:3">
      <c r="A291" s="81">
        <v>2320416</v>
      </c>
      <c r="B291" s="85" t="s">
        <v>2232</v>
      </c>
      <c r="C291" s="83"/>
    </row>
    <row r="292" ht="13" spans="1:3">
      <c r="A292" s="81">
        <v>2320417</v>
      </c>
      <c r="B292" s="85" t="s">
        <v>2233</v>
      </c>
      <c r="C292" s="83"/>
    </row>
    <row r="293" ht="13" spans="1:3">
      <c r="A293" s="81">
        <v>2320418</v>
      </c>
      <c r="B293" s="85" t="s">
        <v>2234</v>
      </c>
      <c r="C293" s="83"/>
    </row>
    <row r="294" ht="13" spans="1:3">
      <c r="A294" s="81">
        <v>2320419</v>
      </c>
      <c r="B294" s="85" t="s">
        <v>2235</v>
      </c>
      <c r="C294" s="83"/>
    </row>
    <row r="295" ht="13" spans="1:3">
      <c r="A295" s="81">
        <v>2320420</v>
      </c>
      <c r="B295" s="85" t="s">
        <v>2236</v>
      </c>
      <c r="C295" s="83"/>
    </row>
    <row r="296" ht="13" spans="1:3">
      <c r="A296" s="81">
        <v>2320431</v>
      </c>
      <c r="B296" s="85" t="s">
        <v>2237</v>
      </c>
      <c r="C296" s="83">
        <v>230</v>
      </c>
    </row>
    <row r="297" ht="13" spans="1:3">
      <c r="A297" s="81">
        <v>2320432</v>
      </c>
      <c r="B297" s="85" t="s">
        <v>2238</v>
      </c>
      <c r="C297" s="83"/>
    </row>
    <row r="298" ht="13" spans="1:3">
      <c r="A298" s="81">
        <v>2320433</v>
      </c>
      <c r="B298" s="85" t="s">
        <v>2239</v>
      </c>
      <c r="C298" s="83"/>
    </row>
    <row r="299" ht="13" spans="1:3">
      <c r="A299" s="81">
        <v>2320498</v>
      </c>
      <c r="B299" s="85" t="s">
        <v>2240</v>
      </c>
      <c r="C299" s="83">
        <v>4346</v>
      </c>
    </row>
    <row r="300" ht="13" spans="1:3">
      <c r="A300" s="81">
        <v>2320499</v>
      </c>
      <c r="B300" s="85" t="s">
        <v>2241</v>
      </c>
      <c r="C300" s="83"/>
    </row>
    <row r="301" ht="13" spans="1:3">
      <c r="A301" s="81">
        <v>233</v>
      </c>
      <c r="B301" s="84" t="s">
        <v>1768</v>
      </c>
      <c r="C301" s="80">
        <f>C302</f>
        <v>0</v>
      </c>
    </row>
    <row r="302" ht="13" spans="1:3">
      <c r="A302" s="81">
        <v>23304</v>
      </c>
      <c r="B302" s="84" t="s">
        <v>2242</v>
      </c>
      <c r="C302" s="80">
        <f>SUM(C303:C317)</f>
        <v>0</v>
      </c>
    </row>
    <row r="303" ht="13" spans="1:3">
      <c r="A303" s="81">
        <v>2330401</v>
      </c>
      <c r="B303" s="85" t="s">
        <v>2243</v>
      </c>
      <c r="C303" s="83"/>
    </row>
    <row r="304" ht="13" spans="1:3">
      <c r="A304" s="81">
        <v>2330405</v>
      </c>
      <c r="B304" s="85" t="s">
        <v>2244</v>
      </c>
      <c r="C304" s="83"/>
    </row>
    <row r="305" ht="13" spans="1:3">
      <c r="A305" s="81">
        <v>2330411</v>
      </c>
      <c r="B305" s="85" t="s">
        <v>2245</v>
      </c>
      <c r="C305" s="83"/>
    </row>
    <row r="306" ht="13" spans="1:3">
      <c r="A306" s="81">
        <v>2330413</v>
      </c>
      <c r="B306" s="85" t="s">
        <v>2246</v>
      </c>
      <c r="C306" s="83"/>
    </row>
    <row r="307" ht="13" spans="1:3">
      <c r="A307" s="81">
        <v>2330414</v>
      </c>
      <c r="B307" s="85" t="s">
        <v>2247</v>
      </c>
      <c r="C307" s="83"/>
    </row>
    <row r="308" ht="13" spans="1:3">
      <c r="A308" s="81">
        <v>2330416</v>
      </c>
      <c r="B308" s="85" t="s">
        <v>2248</v>
      </c>
      <c r="C308" s="83"/>
    </row>
    <row r="309" ht="13" spans="1:3">
      <c r="A309" s="81">
        <v>2330417</v>
      </c>
      <c r="B309" s="85" t="s">
        <v>2249</v>
      </c>
      <c r="C309" s="83"/>
    </row>
    <row r="310" ht="13" spans="1:3">
      <c r="A310" s="81">
        <v>2330418</v>
      </c>
      <c r="B310" s="85" t="s">
        <v>2250</v>
      </c>
      <c r="C310" s="83"/>
    </row>
    <row r="311" ht="13" spans="1:3">
      <c r="A311" s="81">
        <v>2330419</v>
      </c>
      <c r="B311" s="85" t="s">
        <v>2251</v>
      </c>
      <c r="C311" s="83"/>
    </row>
    <row r="312" ht="13" spans="1:3">
      <c r="A312" s="81">
        <v>2330420</v>
      </c>
      <c r="B312" s="85" t="s">
        <v>2252</v>
      </c>
      <c r="C312" s="83"/>
    </row>
    <row r="313" ht="13" spans="1:3">
      <c r="A313" s="81">
        <v>2330431</v>
      </c>
      <c r="B313" s="85" t="s">
        <v>2253</v>
      </c>
      <c r="C313" s="83"/>
    </row>
    <row r="314" ht="13" spans="1:3">
      <c r="A314" s="81">
        <v>2330432</v>
      </c>
      <c r="B314" s="85" t="s">
        <v>2254</v>
      </c>
      <c r="C314" s="83"/>
    </row>
    <row r="315" ht="13" spans="1:3">
      <c r="A315" s="81">
        <v>2330433</v>
      </c>
      <c r="B315" s="85" t="s">
        <v>2255</v>
      </c>
      <c r="C315" s="83"/>
    </row>
    <row r="316" ht="13" spans="1:3">
      <c r="A316" s="81">
        <v>2330498</v>
      </c>
      <c r="B316" s="85" t="s">
        <v>2256</v>
      </c>
      <c r="C316" s="83"/>
    </row>
    <row r="317" ht="13" spans="1:3">
      <c r="A317" s="81">
        <v>2330499</v>
      </c>
      <c r="B317" s="85" t="s">
        <v>2257</v>
      </c>
      <c r="C317" s="83"/>
    </row>
    <row r="318" ht="13" spans="1:3">
      <c r="A318" s="81">
        <v>234</v>
      </c>
      <c r="B318" s="82" t="s">
        <v>2258</v>
      </c>
      <c r="C318" s="80">
        <f>SUM(C319,C332)</f>
        <v>0</v>
      </c>
    </row>
    <row r="319" ht="13" spans="1:3">
      <c r="A319" s="81">
        <v>23401</v>
      </c>
      <c r="B319" s="82" t="s">
        <v>1797</v>
      </c>
      <c r="C319" s="80">
        <f>SUM(C320:C331)</f>
        <v>0</v>
      </c>
    </row>
    <row r="320" ht="13" spans="1:3">
      <c r="A320" s="81">
        <v>2340101</v>
      </c>
      <c r="B320" s="81" t="s">
        <v>2259</v>
      </c>
      <c r="C320" s="83"/>
    </row>
    <row r="321" ht="13" spans="1:3">
      <c r="A321" s="81">
        <v>2340102</v>
      </c>
      <c r="B321" s="81" t="s">
        <v>2260</v>
      </c>
      <c r="C321" s="83"/>
    </row>
    <row r="322" ht="13" spans="1:3">
      <c r="A322" s="81">
        <v>2340103</v>
      </c>
      <c r="B322" s="81" t="s">
        <v>2261</v>
      </c>
      <c r="C322" s="83"/>
    </row>
    <row r="323" ht="13" spans="1:3">
      <c r="A323" s="81">
        <v>2340104</v>
      </c>
      <c r="B323" s="81" t="s">
        <v>2262</v>
      </c>
      <c r="C323" s="83"/>
    </row>
    <row r="324" ht="13" spans="1:3">
      <c r="A324" s="81">
        <v>2340105</v>
      </c>
      <c r="B324" s="81" t="s">
        <v>2263</v>
      </c>
      <c r="C324" s="83"/>
    </row>
    <row r="325" ht="13" spans="1:3">
      <c r="A325" s="81">
        <v>2340106</v>
      </c>
      <c r="B325" s="81" t="s">
        <v>2264</v>
      </c>
      <c r="C325" s="83"/>
    </row>
    <row r="326" ht="13" spans="1:3">
      <c r="A326" s="81">
        <v>2340107</v>
      </c>
      <c r="B326" s="81" t="s">
        <v>2265</v>
      </c>
      <c r="C326" s="83"/>
    </row>
    <row r="327" ht="13" spans="1:3">
      <c r="A327" s="81">
        <v>2340108</v>
      </c>
      <c r="B327" s="81" t="s">
        <v>2266</v>
      </c>
      <c r="C327" s="83"/>
    </row>
    <row r="328" ht="13" spans="1:3">
      <c r="A328" s="81">
        <v>2340109</v>
      </c>
      <c r="B328" s="81" t="s">
        <v>2267</v>
      </c>
      <c r="C328" s="83"/>
    </row>
    <row r="329" ht="13" spans="1:3">
      <c r="A329" s="81">
        <v>2340110</v>
      </c>
      <c r="B329" s="81" t="s">
        <v>2268</v>
      </c>
      <c r="C329" s="83"/>
    </row>
    <row r="330" ht="13" spans="1:3">
      <c r="A330" s="81">
        <v>2340111</v>
      </c>
      <c r="B330" s="81" t="s">
        <v>2269</v>
      </c>
      <c r="C330" s="83"/>
    </row>
    <row r="331" ht="13" spans="1:3">
      <c r="A331" s="81">
        <v>2340199</v>
      </c>
      <c r="B331" s="81" t="s">
        <v>2270</v>
      </c>
      <c r="C331" s="83"/>
    </row>
    <row r="332" ht="13" spans="1:3">
      <c r="A332" s="81">
        <v>23402</v>
      </c>
      <c r="B332" s="82" t="s">
        <v>2271</v>
      </c>
      <c r="C332" s="80">
        <f>SUM(C333:C338)</f>
        <v>0</v>
      </c>
    </row>
    <row r="333" ht="13" spans="1:3">
      <c r="A333" s="81">
        <v>2340201</v>
      </c>
      <c r="B333" s="81" t="s">
        <v>1561</v>
      </c>
      <c r="C333" s="83"/>
    </row>
    <row r="334" ht="13" spans="1:3">
      <c r="A334" s="81">
        <v>2340202</v>
      </c>
      <c r="B334" s="81" t="s">
        <v>1606</v>
      </c>
      <c r="C334" s="83"/>
    </row>
    <row r="335" ht="13" spans="1:3">
      <c r="A335" s="81">
        <v>2340203</v>
      </c>
      <c r="B335" s="81" t="s">
        <v>2272</v>
      </c>
      <c r="C335" s="83"/>
    </row>
    <row r="336" ht="13" spans="1:3">
      <c r="A336" s="81">
        <v>2340204</v>
      </c>
      <c r="B336" s="81" t="s">
        <v>2273</v>
      </c>
      <c r="C336" s="83"/>
    </row>
    <row r="337" ht="13" spans="1:3">
      <c r="A337" s="81">
        <v>2340205</v>
      </c>
      <c r="B337" s="81" t="s">
        <v>2274</v>
      </c>
      <c r="C337" s="83"/>
    </row>
    <row r="338" ht="13" spans="1:3">
      <c r="A338" s="81">
        <v>2340299</v>
      </c>
      <c r="B338" s="81" t="s">
        <v>2275</v>
      </c>
      <c r="C338" s="83"/>
    </row>
  </sheetData>
  <dataValidations count="1">
    <dataValidation type="decimal" operator="between" allowBlank="1" showInputMessage="1" showErrorMessage="1" sqref="C4:C338">
      <formula1>-99999999999999</formula1>
      <formula2>99999999999999</formula2>
    </dataValidation>
  </dataValidations>
  <printOptions horizontalCentered="1"/>
  <pageMargins left="0.707638888888889" right="0.707638888888889" top="0.354166666666667" bottom="0.313888888888889" header="0.313888888888889" footer="0.313888888888889"/>
  <pageSetup paperSize="9" scale="75" orientation="portrait" horizontalDpi="600"/>
  <headerFooter alignWithMargins="0">
    <oddFooter>&amp;C第 &amp;P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F11"/>
  <sheetViews>
    <sheetView workbookViewId="0">
      <selection activeCell="L23" sqref="L23"/>
    </sheetView>
  </sheetViews>
  <sheetFormatPr defaultColWidth="12.1666666666667" defaultRowHeight="12" outlineLevelCol="5"/>
  <cols>
    <col min="1" max="1" width="47" customWidth="1"/>
    <col min="2" max="3" width="12.1666666666667" hidden="1" customWidth="1"/>
    <col min="4" max="4" width="22.2555555555556" customWidth="1"/>
    <col min="5" max="6" width="12.1666666666667" hidden="1" customWidth="1"/>
  </cols>
  <sheetData>
    <row r="1" ht="21" spans="1:6">
      <c r="A1" s="66" t="s">
        <v>2277</v>
      </c>
      <c r="B1" s="67"/>
      <c r="C1" s="67"/>
      <c r="D1" s="67"/>
      <c r="E1" s="67"/>
      <c r="F1" s="67"/>
    </row>
    <row r="2" ht="20.5" spans="1:6">
      <c r="A2" s="68"/>
      <c r="B2" s="46"/>
      <c r="C2" s="47" t="s">
        <v>2278</v>
      </c>
      <c r="D2" t="s">
        <v>758</v>
      </c>
      <c r="E2" s="48"/>
      <c r="F2" s="49" t="s">
        <v>1909</v>
      </c>
    </row>
    <row r="3" ht="28" spans="1:6">
      <c r="A3" s="69" t="s">
        <v>2279</v>
      </c>
      <c r="B3" s="51" t="s">
        <v>1911</v>
      </c>
      <c r="C3" s="52" t="s">
        <v>2280</v>
      </c>
      <c r="D3" s="53" t="s">
        <v>1913</v>
      </c>
      <c r="E3" s="51" t="s">
        <v>1914</v>
      </c>
      <c r="F3" s="52" t="s">
        <v>1915</v>
      </c>
    </row>
    <row r="4" ht="18" customHeight="1" spans="1:6">
      <c r="A4" s="70" t="s">
        <v>2281</v>
      </c>
      <c r="B4" s="56"/>
      <c r="C4" s="57"/>
      <c r="D4" s="58"/>
      <c r="E4" s="56"/>
      <c r="F4" s="57"/>
    </row>
    <row r="5" ht="14" spans="1:6">
      <c r="A5" s="70" t="s">
        <v>2282</v>
      </c>
      <c r="B5" s="59"/>
      <c r="C5" s="59"/>
      <c r="D5" s="71"/>
      <c r="E5" s="61"/>
      <c r="F5" s="61"/>
    </row>
    <row r="6" ht="14" spans="1:6">
      <c r="A6" s="70" t="s">
        <v>2283</v>
      </c>
      <c r="B6" s="59"/>
      <c r="C6" s="59"/>
      <c r="D6" s="71">
        <v>56</v>
      </c>
      <c r="E6" s="61"/>
      <c r="F6" s="61"/>
    </row>
    <row r="7" ht="36" customHeight="1" spans="1:6">
      <c r="A7" s="70" t="s">
        <v>2284</v>
      </c>
      <c r="B7" s="59"/>
      <c r="C7" s="59"/>
      <c r="D7" s="60"/>
      <c r="E7" s="61"/>
      <c r="F7" s="61"/>
    </row>
    <row r="8" ht="14" spans="1:6">
      <c r="A8" s="70" t="s">
        <v>2285</v>
      </c>
      <c r="B8" s="59"/>
      <c r="C8" s="59"/>
      <c r="D8" s="71">
        <v>666</v>
      </c>
      <c r="E8" s="61"/>
      <c r="F8" s="61"/>
    </row>
    <row r="9" ht="14" spans="1:6">
      <c r="A9" s="72" t="s">
        <v>2286</v>
      </c>
      <c r="B9" s="59"/>
      <c r="C9" s="59"/>
      <c r="D9" s="71">
        <v>1512</v>
      </c>
      <c r="E9" s="73"/>
      <c r="F9" s="73"/>
    </row>
    <row r="10" ht="14" spans="1:6">
      <c r="A10" s="72" t="s">
        <v>2287</v>
      </c>
      <c r="B10" s="59"/>
      <c r="C10" s="59"/>
      <c r="D10" s="71">
        <v>30</v>
      </c>
      <c r="E10" s="73"/>
      <c r="F10" s="73"/>
    </row>
    <row r="11" ht="14" spans="1:6">
      <c r="A11" s="74" t="s">
        <v>2288</v>
      </c>
      <c r="B11" s="75"/>
      <c r="C11" s="75"/>
      <c r="D11" s="71">
        <f>D9+D8+D5+D10+D6</f>
        <v>2264</v>
      </c>
      <c r="E11" s="73"/>
      <c r="F11" s="73"/>
    </row>
  </sheetData>
  <mergeCells count="1">
    <mergeCell ref="A1:F1"/>
  </mergeCells>
  <printOptions horizontalCentered="1"/>
  <pageMargins left="0.707638888888889" right="0.707638888888889" top="0.354166666666667" bottom="0.313888888888889" header="0.313888888888889" footer="0.313888888888889"/>
  <pageSetup paperSize="9" scale="96"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IT8"/>
  <sheetViews>
    <sheetView showGridLines="0" showZeros="0" view="pageBreakPreview" zoomScaleNormal="100" workbookViewId="0">
      <selection activeCell="G22" sqref="G22"/>
    </sheetView>
  </sheetViews>
  <sheetFormatPr defaultColWidth="9" defaultRowHeight="12" outlineLevelRow="7"/>
  <cols>
    <col min="1" max="1" width="14.3777777777778" customWidth="1"/>
    <col min="2" max="2" width="20" customWidth="1"/>
    <col min="3" max="3" width="20.8777777777778" customWidth="1"/>
    <col min="4" max="4" width="20.6222222222222" customWidth="1"/>
    <col min="5" max="5" width="22.5" customWidth="1"/>
    <col min="6" max="6" width="36.3777777777778" customWidth="1"/>
    <col min="7" max="7" width="12" customWidth="1"/>
    <col min="8" max="8" width="7.5" customWidth="1"/>
    <col min="9" max="9" width="1" customWidth="1"/>
    <col min="10" max="10" width="13.5" customWidth="1"/>
    <col min="11" max="11" width="7.83333333333333" customWidth="1"/>
  </cols>
  <sheetData>
    <row r="1" ht="46" customHeight="1" spans="1:6">
      <c r="A1" s="43" t="s">
        <v>2289</v>
      </c>
      <c r="B1" s="44"/>
      <c r="C1" s="44"/>
      <c r="D1" s="44"/>
      <c r="E1" s="44"/>
      <c r="F1" s="44"/>
    </row>
    <row r="2" ht="33" customHeight="1" spans="1:254">
      <c r="A2" s="45"/>
      <c r="B2" s="46"/>
      <c r="C2" s="47" t="s">
        <v>2278</v>
      </c>
      <c r="E2" s="48"/>
      <c r="F2" s="49" t="s">
        <v>1909</v>
      </c>
      <c r="G2" s="50"/>
      <c r="H2" s="50"/>
      <c r="I2" s="50"/>
      <c r="J2" s="50"/>
      <c r="K2" s="50"/>
      <c r="L2" s="63"/>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c r="IR2" s="50"/>
      <c r="IS2" s="50"/>
      <c r="IT2" s="50"/>
    </row>
    <row r="3" ht="14" spans="1:254">
      <c r="A3" s="51" t="s">
        <v>1910</v>
      </c>
      <c r="B3" s="51" t="s">
        <v>1911</v>
      </c>
      <c r="C3" s="52" t="s">
        <v>2280</v>
      </c>
      <c r="D3" s="53" t="s">
        <v>1913</v>
      </c>
      <c r="E3" s="51" t="s">
        <v>1914</v>
      </c>
      <c r="F3" s="52" t="s">
        <v>1915</v>
      </c>
      <c r="G3" s="54"/>
      <c r="H3" s="54"/>
      <c r="I3" s="54"/>
      <c r="J3" s="54"/>
      <c r="K3" s="54"/>
      <c r="L3" s="6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c r="EV3" s="54"/>
      <c r="EW3" s="54"/>
      <c r="EX3" s="54"/>
      <c r="EY3" s="54"/>
      <c r="EZ3" s="54"/>
      <c r="FA3" s="54"/>
      <c r="FB3" s="54"/>
      <c r="FC3" s="54"/>
      <c r="FD3" s="54"/>
      <c r="FE3" s="54"/>
      <c r="FF3" s="54"/>
      <c r="FG3" s="54"/>
      <c r="FH3" s="54"/>
      <c r="FI3" s="54"/>
      <c r="FJ3" s="54"/>
      <c r="FK3" s="54"/>
      <c r="FL3" s="54"/>
      <c r="FM3" s="54"/>
      <c r="FN3" s="54"/>
      <c r="FO3" s="54"/>
      <c r="FP3" s="54"/>
      <c r="FQ3" s="54"/>
      <c r="FR3" s="54"/>
      <c r="FS3" s="54"/>
      <c r="FT3" s="54"/>
      <c r="FU3" s="54"/>
      <c r="FV3" s="54"/>
      <c r="FW3" s="54"/>
      <c r="FX3" s="54"/>
      <c r="FY3" s="54"/>
      <c r="FZ3" s="54"/>
      <c r="GA3" s="54"/>
      <c r="GB3" s="54"/>
      <c r="GC3" s="54"/>
      <c r="GD3" s="54"/>
      <c r="GE3" s="54"/>
      <c r="GF3" s="54"/>
      <c r="GG3" s="54"/>
      <c r="GH3" s="54"/>
      <c r="GI3" s="54"/>
      <c r="GJ3" s="54"/>
      <c r="GK3" s="54"/>
      <c r="GL3" s="54"/>
      <c r="GM3" s="54"/>
      <c r="GN3" s="54"/>
      <c r="GO3" s="54"/>
      <c r="GP3" s="54"/>
      <c r="GQ3" s="54"/>
      <c r="GR3" s="54"/>
      <c r="GS3" s="54"/>
      <c r="GT3" s="54"/>
      <c r="GU3" s="54"/>
      <c r="GV3" s="54"/>
      <c r="GW3" s="54"/>
      <c r="GX3" s="54"/>
      <c r="GY3" s="54"/>
      <c r="GZ3" s="54"/>
      <c r="HA3" s="54"/>
      <c r="HB3" s="54"/>
      <c r="HC3" s="54"/>
      <c r="HD3" s="54"/>
      <c r="HE3" s="54"/>
      <c r="HF3" s="54"/>
      <c r="HG3" s="54"/>
      <c r="HH3" s="54"/>
      <c r="HI3" s="54"/>
      <c r="HJ3" s="54"/>
      <c r="HK3" s="54"/>
      <c r="HL3" s="54"/>
      <c r="HM3" s="54"/>
      <c r="HN3" s="54"/>
      <c r="HO3" s="54"/>
      <c r="HP3" s="54"/>
      <c r="HQ3" s="54"/>
      <c r="HR3" s="54"/>
      <c r="HS3" s="54"/>
      <c r="HT3" s="54"/>
      <c r="HU3" s="54"/>
      <c r="HV3" s="54"/>
      <c r="HW3" s="54"/>
      <c r="HX3" s="54"/>
      <c r="HY3" s="54"/>
      <c r="HZ3" s="54"/>
      <c r="IA3" s="54"/>
      <c r="IB3" s="54"/>
      <c r="IC3" s="54"/>
      <c r="ID3" s="54"/>
      <c r="IE3" s="54"/>
      <c r="IF3" s="54"/>
      <c r="IG3" s="54"/>
      <c r="IH3" s="54"/>
      <c r="II3" s="54"/>
      <c r="IJ3" s="54"/>
      <c r="IK3" s="54"/>
      <c r="IL3" s="54"/>
      <c r="IM3" s="54"/>
      <c r="IN3" s="54"/>
      <c r="IO3" s="54"/>
      <c r="IP3" s="54"/>
      <c r="IQ3" s="54"/>
      <c r="IR3" s="54"/>
      <c r="IS3" s="54"/>
      <c r="IT3" s="54"/>
    </row>
    <row r="4" ht="14" spans="1:254">
      <c r="A4" s="55" t="s">
        <v>1919</v>
      </c>
      <c r="B4" s="56"/>
      <c r="C4" s="57"/>
      <c r="D4" s="58"/>
      <c r="E4" s="56"/>
      <c r="F4" s="57"/>
      <c r="G4" s="54"/>
      <c r="H4" s="54"/>
      <c r="I4" s="54"/>
      <c r="J4" s="54"/>
      <c r="K4" s="54"/>
      <c r="L4" s="6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65"/>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c r="IG4" s="54"/>
      <c r="IH4" s="54"/>
      <c r="II4" s="54"/>
      <c r="IJ4" s="54"/>
      <c r="IK4" s="54"/>
      <c r="IL4" s="54"/>
      <c r="IM4" s="54"/>
      <c r="IN4" s="54"/>
      <c r="IO4" s="54"/>
      <c r="IP4" s="54"/>
      <c r="IQ4" s="54"/>
      <c r="IR4" s="54"/>
      <c r="IS4" s="54"/>
      <c r="IT4" s="54"/>
    </row>
    <row r="5" ht="19.5" customHeight="1" spans="1:6">
      <c r="A5" s="55" t="s">
        <v>1919</v>
      </c>
      <c r="B5" s="59"/>
      <c r="C5" s="59"/>
      <c r="D5" s="60"/>
      <c r="E5" s="61"/>
      <c r="F5" s="61"/>
    </row>
    <row r="6" ht="19.5" customHeight="1" spans="1:6">
      <c r="A6" s="55" t="s">
        <v>1919</v>
      </c>
      <c r="B6" s="59"/>
      <c r="C6" s="59"/>
      <c r="D6" s="60"/>
      <c r="E6" s="61"/>
      <c r="F6" s="61"/>
    </row>
    <row r="7" ht="19.5" customHeight="1" spans="1:6">
      <c r="A7" s="62" t="s">
        <v>1920</v>
      </c>
      <c r="B7" s="59"/>
      <c r="C7" s="59"/>
      <c r="D7" s="60"/>
      <c r="E7" s="61"/>
      <c r="F7" s="61"/>
    </row>
    <row r="8" ht="19.5" customHeight="1" spans="1:6">
      <c r="A8" s="51" t="s">
        <v>1921</v>
      </c>
      <c r="B8" s="59"/>
      <c r="C8" s="59"/>
      <c r="D8" s="60"/>
      <c r="E8" s="61"/>
      <c r="F8" s="61"/>
    </row>
  </sheetData>
  <mergeCells count="1">
    <mergeCell ref="A1:F1"/>
  </mergeCells>
  <printOptions horizontalCentered="1"/>
  <pageMargins left="0.707638888888889" right="0.707638888888889" top="0.354166666666667" bottom="0.313888888888889" header="0.313888888888889" footer="0.313888888888889"/>
  <pageSetup paperSize="9"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F19"/>
  <sheetViews>
    <sheetView view="pageBreakPreview" zoomScaleNormal="100" workbookViewId="0">
      <selection activeCell="H18" sqref="H18"/>
    </sheetView>
  </sheetViews>
  <sheetFormatPr defaultColWidth="9.72222222222222" defaultRowHeight="12" outlineLevelCol="5"/>
  <cols>
    <col min="1" max="1" width="42.1111111111111" customWidth="1"/>
    <col min="2" max="2" width="7.9" hidden="1" customWidth="1"/>
    <col min="3" max="4" width="11.5666666666667" hidden="1" customWidth="1"/>
    <col min="5" max="5" width="21.6222222222222" hidden="1" customWidth="1"/>
    <col min="6" max="6" width="52.1222222222222" customWidth="1"/>
  </cols>
  <sheetData>
    <row r="1" ht="15" spans="1:1">
      <c r="A1" s="30"/>
    </row>
    <row r="2" ht="30" customHeight="1" spans="1:6">
      <c r="A2" s="31" t="s">
        <v>2290</v>
      </c>
      <c r="B2" s="31"/>
      <c r="C2" s="31"/>
      <c r="D2" s="31"/>
      <c r="E2" s="31"/>
      <c r="F2" s="31"/>
    </row>
    <row r="3" ht="21" customHeight="1" spans="1:6">
      <c r="A3" s="32" t="s">
        <v>758</v>
      </c>
      <c r="B3" s="33"/>
      <c r="C3" s="33"/>
      <c r="D3" s="33"/>
      <c r="E3" s="33"/>
      <c r="F3" s="33"/>
    </row>
    <row r="4" ht="20.6" customHeight="1" spans="1:6">
      <c r="A4" s="34" t="s">
        <v>2291</v>
      </c>
      <c r="B4" s="35"/>
      <c r="C4" s="35"/>
      <c r="D4" s="35"/>
      <c r="E4" s="35"/>
      <c r="F4" s="35"/>
    </row>
    <row r="5" ht="20.6" customHeight="1" spans="1:6">
      <c r="A5" s="34" t="s">
        <v>2292</v>
      </c>
      <c r="B5" s="34" t="s">
        <v>2293</v>
      </c>
      <c r="C5" s="34" t="s">
        <v>2294</v>
      </c>
      <c r="D5" s="35"/>
      <c r="E5" s="35"/>
      <c r="F5" s="34" t="s">
        <v>89</v>
      </c>
    </row>
    <row r="6" ht="29" customHeight="1" spans="1:6">
      <c r="A6" s="36"/>
      <c r="B6" s="36"/>
      <c r="C6" s="37" t="s">
        <v>2295</v>
      </c>
      <c r="D6" s="37" t="s">
        <v>2296</v>
      </c>
      <c r="E6" s="37" t="s">
        <v>2297</v>
      </c>
      <c r="F6" s="37" t="s">
        <v>2295</v>
      </c>
    </row>
    <row r="7" ht="20.6" hidden="1" customHeight="1" spans="1:6">
      <c r="A7" s="34" t="s">
        <v>2298</v>
      </c>
      <c r="B7" s="35"/>
      <c r="C7" s="34" t="s">
        <v>2299</v>
      </c>
      <c r="D7" s="34" t="s">
        <v>2300</v>
      </c>
      <c r="E7" s="37" t="s">
        <v>2301</v>
      </c>
      <c r="F7" s="34" t="s">
        <v>2302</v>
      </c>
    </row>
    <row r="8" ht="20.6" customHeight="1" spans="1:6">
      <c r="A8" s="38" t="s">
        <v>2303</v>
      </c>
      <c r="B8" s="34" t="s">
        <v>2299</v>
      </c>
      <c r="C8" s="39"/>
      <c r="D8" s="39"/>
      <c r="E8" s="39"/>
      <c r="F8" s="41"/>
    </row>
    <row r="9" ht="20.6" customHeight="1" spans="1:6">
      <c r="A9" s="38" t="s">
        <v>2304</v>
      </c>
      <c r="B9" s="34" t="s">
        <v>2300</v>
      </c>
      <c r="C9" s="39">
        <f>SUM(D9:E9)</f>
        <v>444</v>
      </c>
      <c r="D9" s="39"/>
      <c r="E9" s="39">
        <v>444</v>
      </c>
      <c r="F9" s="41">
        <v>157</v>
      </c>
    </row>
    <row r="10" ht="20.6" customHeight="1" spans="1:6">
      <c r="A10" s="38" t="s">
        <v>2305</v>
      </c>
      <c r="B10" s="34" t="s">
        <v>2301</v>
      </c>
      <c r="C10" s="39"/>
      <c r="D10" s="39"/>
      <c r="E10" s="39"/>
      <c r="F10" s="41"/>
    </row>
    <row r="11" ht="20.6" customHeight="1" spans="1:6">
      <c r="A11" s="38" t="s">
        <v>2306</v>
      </c>
      <c r="B11" s="34" t="s">
        <v>2302</v>
      </c>
      <c r="C11" s="39"/>
      <c r="D11" s="39"/>
      <c r="E11" s="39"/>
      <c r="F11" s="41"/>
    </row>
    <row r="12" ht="20.6" customHeight="1" spans="1:6">
      <c r="A12" s="38" t="s">
        <v>2307</v>
      </c>
      <c r="B12" s="34" t="s">
        <v>2308</v>
      </c>
      <c r="C12" s="39"/>
      <c r="D12" s="39"/>
      <c r="E12" s="39"/>
      <c r="F12" s="41"/>
    </row>
    <row r="13" ht="20.6" customHeight="1" spans="1:6">
      <c r="A13" s="38"/>
      <c r="B13" s="34"/>
      <c r="C13" s="40"/>
      <c r="D13" s="40"/>
      <c r="E13" s="40"/>
      <c r="F13" s="34"/>
    </row>
    <row r="14" ht="20.6" customHeight="1" spans="1:6">
      <c r="A14" s="34" t="s">
        <v>2309</v>
      </c>
      <c r="B14" s="34" t="s">
        <v>2310</v>
      </c>
      <c r="C14" s="39">
        <f>SUM(D14:E14)</f>
        <v>444</v>
      </c>
      <c r="D14" s="39">
        <f t="shared" ref="D14:F14" si="0">SUM(D8:D12)</f>
        <v>0</v>
      </c>
      <c r="E14" s="39">
        <f t="shared" si="0"/>
        <v>444</v>
      </c>
      <c r="F14" s="41">
        <f t="shared" si="0"/>
        <v>157</v>
      </c>
    </row>
    <row r="15" ht="20.6" customHeight="1" spans="1:6">
      <c r="A15" s="38" t="s">
        <v>2311</v>
      </c>
      <c r="B15" s="34" t="s">
        <v>2312</v>
      </c>
      <c r="C15" s="39">
        <v>8</v>
      </c>
      <c r="D15" s="39"/>
      <c r="E15" s="39">
        <v>8</v>
      </c>
      <c r="F15" s="41">
        <v>5</v>
      </c>
    </row>
    <row r="16" ht="20.6" customHeight="1" spans="1:6">
      <c r="A16" s="38" t="s">
        <v>2313</v>
      </c>
      <c r="B16" s="34" t="s">
        <v>2314</v>
      </c>
      <c r="C16" s="39"/>
      <c r="D16" s="39"/>
      <c r="E16" s="39"/>
      <c r="F16" s="41"/>
    </row>
    <row r="17" ht="20.6" customHeight="1" spans="1:6">
      <c r="A17" s="38" t="s">
        <v>2315</v>
      </c>
      <c r="B17" s="34" t="s">
        <v>2316</v>
      </c>
      <c r="C17" s="39"/>
      <c r="D17" s="39"/>
      <c r="E17" s="39"/>
      <c r="F17" s="41"/>
    </row>
    <row r="18" ht="20.6" customHeight="1" spans="1:6">
      <c r="A18" s="34"/>
      <c r="B18" s="34"/>
      <c r="C18" s="40"/>
      <c r="D18" s="40"/>
      <c r="E18" s="40"/>
      <c r="F18" s="34"/>
    </row>
    <row r="19" ht="20.6" customHeight="1" spans="1:6">
      <c r="A19" s="34" t="s">
        <v>2317</v>
      </c>
      <c r="B19" s="34" t="s">
        <v>2318</v>
      </c>
      <c r="C19" s="39">
        <f t="shared" ref="C19:F19" si="1">SUM(C14:C17)</f>
        <v>452</v>
      </c>
      <c r="D19" s="39"/>
      <c r="E19" s="39">
        <f t="shared" si="1"/>
        <v>452</v>
      </c>
      <c r="F19" s="41">
        <f t="shared" si="1"/>
        <v>162</v>
      </c>
    </row>
  </sheetData>
  <mergeCells count="6">
    <mergeCell ref="A2:F2"/>
    <mergeCell ref="A3:F3"/>
    <mergeCell ref="A4:F4"/>
    <mergeCell ref="C5:E5"/>
    <mergeCell ref="A5:A6"/>
    <mergeCell ref="B5:B6"/>
  </mergeCells>
  <printOptions horizontalCentered="1"/>
  <pageMargins left="0.707638888888889" right="0.707638888888889" top="0.354166666666667" bottom="0.313888888888889" header="0.313888888888889" footer="0.313888888888889"/>
  <pageSetup paperSize="9"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N19"/>
  <sheetViews>
    <sheetView view="pageBreakPreview" zoomScaleNormal="100" topLeftCell="I1" workbookViewId="0">
      <selection activeCell="S17" sqref="S17"/>
    </sheetView>
  </sheetViews>
  <sheetFormatPr defaultColWidth="9.72222222222222" defaultRowHeight="12"/>
  <cols>
    <col min="1" max="1" width="42.1111111111111" hidden="1" customWidth="1"/>
    <col min="2" max="2" width="7.9" hidden="1" customWidth="1"/>
    <col min="3" max="8" width="11.5666666666667" hidden="1" customWidth="1"/>
    <col min="9" max="9" width="42.1111111111111" customWidth="1"/>
    <col min="10" max="10" width="7.9" hidden="1" customWidth="1"/>
    <col min="11" max="13" width="10.9333333333333" hidden="1" customWidth="1"/>
    <col min="14" max="14" width="34.3777777777778" customWidth="1"/>
  </cols>
  <sheetData>
    <row r="1" ht="15" spans="1:1">
      <c r="A1" s="30"/>
    </row>
    <row r="2" ht="30" customHeight="1" spans="1:14">
      <c r="A2" s="31" t="s">
        <v>2319</v>
      </c>
      <c r="B2" s="31"/>
      <c r="C2" s="31"/>
      <c r="D2" s="31"/>
      <c r="E2" s="31"/>
      <c r="F2" s="31"/>
      <c r="G2" s="31"/>
      <c r="H2" s="31"/>
      <c r="I2" s="31"/>
      <c r="J2" s="31"/>
      <c r="K2" s="31"/>
      <c r="L2" s="31"/>
      <c r="M2" s="31"/>
      <c r="N2" s="31"/>
    </row>
    <row r="3" ht="21" customHeight="1" spans="1:14">
      <c r="A3" s="32" t="s">
        <v>758</v>
      </c>
      <c r="B3" s="33"/>
      <c r="C3" s="33"/>
      <c r="D3" s="33"/>
      <c r="E3" s="33"/>
      <c r="F3" s="33"/>
      <c r="G3" s="33"/>
      <c r="H3" s="33"/>
      <c r="I3" s="33"/>
      <c r="J3" s="33"/>
      <c r="K3" s="33"/>
      <c r="L3" s="33"/>
      <c r="M3" s="33"/>
      <c r="N3" s="33"/>
    </row>
    <row r="4" ht="20.6" customHeight="1" spans="1:14">
      <c r="A4" s="34" t="s">
        <v>2291</v>
      </c>
      <c r="B4" s="35"/>
      <c r="C4" s="35"/>
      <c r="D4" s="35"/>
      <c r="E4" s="35"/>
      <c r="F4" s="35"/>
      <c r="G4" s="35"/>
      <c r="H4" s="35"/>
      <c r="I4" s="34" t="s">
        <v>2320</v>
      </c>
      <c r="J4" s="35"/>
      <c r="K4" s="35"/>
      <c r="L4" s="35"/>
      <c r="M4" s="35"/>
      <c r="N4" s="35"/>
    </row>
    <row r="5" ht="20.6" customHeight="1" spans="1:14">
      <c r="A5" s="34" t="s">
        <v>2292</v>
      </c>
      <c r="B5" s="34" t="s">
        <v>2293</v>
      </c>
      <c r="C5" s="34" t="s">
        <v>2294</v>
      </c>
      <c r="D5" s="35"/>
      <c r="E5" s="35"/>
      <c r="F5" s="34" t="s">
        <v>2321</v>
      </c>
      <c r="G5" s="35"/>
      <c r="H5" s="35"/>
      <c r="I5" s="34" t="s">
        <v>2292</v>
      </c>
      <c r="J5" s="34" t="s">
        <v>2293</v>
      </c>
      <c r="K5" s="34" t="s">
        <v>2294</v>
      </c>
      <c r="L5" s="35"/>
      <c r="M5" s="35"/>
      <c r="N5" s="34" t="s">
        <v>89</v>
      </c>
    </row>
    <row r="6" ht="25" customHeight="1" spans="1:14">
      <c r="A6" s="36"/>
      <c r="B6" s="36"/>
      <c r="C6" s="37" t="s">
        <v>2295</v>
      </c>
      <c r="D6" s="37" t="s">
        <v>2296</v>
      </c>
      <c r="E6" s="37" t="s">
        <v>2297</v>
      </c>
      <c r="F6" s="37" t="s">
        <v>2295</v>
      </c>
      <c r="G6" s="37" t="s">
        <v>2296</v>
      </c>
      <c r="H6" s="37" t="s">
        <v>2297</v>
      </c>
      <c r="I6" s="36"/>
      <c r="J6" s="36"/>
      <c r="K6" s="37" t="s">
        <v>2295</v>
      </c>
      <c r="L6" s="37" t="s">
        <v>2296</v>
      </c>
      <c r="M6" s="37" t="s">
        <v>2297</v>
      </c>
      <c r="N6" s="37" t="s">
        <v>2295</v>
      </c>
    </row>
    <row r="7" ht="20.6" hidden="1" customHeight="1" spans="1:14">
      <c r="A7" s="34" t="s">
        <v>2298</v>
      </c>
      <c r="B7" s="35"/>
      <c r="C7" s="34" t="s">
        <v>2299</v>
      </c>
      <c r="D7" s="34" t="s">
        <v>2300</v>
      </c>
      <c r="E7" s="37" t="s">
        <v>2301</v>
      </c>
      <c r="F7" s="34" t="s">
        <v>2302</v>
      </c>
      <c r="G7" s="34" t="s">
        <v>2308</v>
      </c>
      <c r="H7" s="37" t="s">
        <v>2310</v>
      </c>
      <c r="I7" s="34" t="s">
        <v>2298</v>
      </c>
      <c r="J7" s="35"/>
      <c r="K7" s="34" t="s">
        <v>2299</v>
      </c>
      <c r="L7" s="34" t="s">
        <v>2300</v>
      </c>
      <c r="M7" s="37" t="s">
        <v>2301</v>
      </c>
      <c r="N7" s="34" t="s">
        <v>2302</v>
      </c>
    </row>
    <row r="8" ht="20.6" customHeight="1" spans="1:14">
      <c r="A8" s="38" t="s">
        <v>2303</v>
      </c>
      <c r="B8" s="34" t="s">
        <v>2299</v>
      </c>
      <c r="C8" s="39"/>
      <c r="D8" s="39"/>
      <c r="E8" s="39"/>
      <c r="F8" s="39"/>
      <c r="G8" s="39"/>
      <c r="H8" s="39"/>
      <c r="I8" s="38" t="s">
        <v>2322</v>
      </c>
      <c r="J8" s="34" t="s">
        <v>2323</v>
      </c>
      <c r="K8" s="39">
        <f>SUM(L8:M8)</f>
        <v>452</v>
      </c>
      <c r="L8" s="39"/>
      <c r="M8" s="39">
        <v>452</v>
      </c>
      <c r="N8" s="41">
        <v>160</v>
      </c>
    </row>
    <row r="9" ht="20.6" customHeight="1" spans="1:14">
      <c r="A9" s="38" t="s">
        <v>2304</v>
      </c>
      <c r="B9" s="34" t="s">
        <v>2300</v>
      </c>
      <c r="C9" s="39">
        <f>SUM(D9:E9)</f>
        <v>444</v>
      </c>
      <c r="D9" s="39"/>
      <c r="E9" s="39">
        <v>444</v>
      </c>
      <c r="F9" s="39">
        <f>SUM(G9:H9)</f>
        <v>444</v>
      </c>
      <c r="G9" s="39"/>
      <c r="H9" s="39">
        <v>444</v>
      </c>
      <c r="I9" s="38" t="s">
        <v>2324</v>
      </c>
      <c r="J9" s="34" t="s">
        <v>2325</v>
      </c>
      <c r="K9" s="39"/>
      <c r="L9" s="39"/>
      <c r="M9" s="39"/>
      <c r="N9" s="41"/>
    </row>
    <row r="10" ht="20.6" customHeight="1" spans="1:14">
      <c r="A10" s="38" t="s">
        <v>2305</v>
      </c>
      <c r="B10" s="34" t="s">
        <v>2301</v>
      </c>
      <c r="C10" s="39"/>
      <c r="D10" s="39"/>
      <c r="E10" s="39"/>
      <c r="F10" s="39"/>
      <c r="G10" s="39"/>
      <c r="H10" s="39"/>
      <c r="I10" s="38" t="s">
        <v>2326</v>
      </c>
      <c r="J10" s="34" t="s">
        <v>2327</v>
      </c>
      <c r="K10" s="39"/>
      <c r="L10" s="39"/>
      <c r="M10" s="39"/>
      <c r="N10" s="41"/>
    </row>
    <row r="11" ht="20.6" customHeight="1" spans="1:14">
      <c r="A11" s="38" t="s">
        <v>2306</v>
      </c>
      <c r="B11" s="34" t="s">
        <v>2302</v>
      </c>
      <c r="C11" s="39"/>
      <c r="D11" s="39"/>
      <c r="E11" s="39"/>
      <c r="F11" s="39"/>
      <c r="G11" s="39"/>
      <c r="H11" s="39"/>
      <c r="I11" s="38" t="s">
        <v>2328</v>
      </c>
      <c r="J11" s="34" t="s">
        <v>2329</v>
      </c>
      <c r="K11" s="39"/>
      <c r="L11" s="39"/>
      <c r="M11" s="39"/>
      <c r="N11" s="41"/>
    </row>
    <row r="12" ht="20.6" customHeight="1" spans="1:14">
      <c r="A12" s="38" t="s">
        <v>2307</v>
      </c>
      <c r="B12" s="34" t="s">
        <v>2308</v>
      </c>
      <c r="C12" s="39"/>
      <c r="D12" s="39"/>
      <c r="E12" s="39"/>
      <c r="F12" s="39"/>
      <c r="G12" s="39"/>
      <c r="H12" s="39"/>
      <c r="I12" s="38"/>
      <c r="J12" s="34"/>
      <c r="K12" s="40"/>
      <c r="L12" s="40"/>
      <c r="M12" s="40"/>
      <c r="N12" s="34"/>
    </row>
    <row r="13" ht="20.6" customHeight="1" spans="1:14">
      <c r="A13" s="38"/>
      <c r="B13" s="34"/>
      <c r="C13" s="40"/>
      <c r="D13" s="40"/>
      <c r="E13" s="40"/>
      <c r="F13" s="40"/>
      <c r="G13" s="40"/>
      <c r="H13" s="40"/>
      <c r="I13" s="38"/>
      <c r="J13" s="34"/>
      <c r="K13" s="40"/>
      <c r="L13" s="40"/>
      <c r="M13" s="40"/>
      <c r="N13" s="34"/>
    </row>
    <row r="14" ht="20.6" customHeight="1" spans="1:14">
      <c r="A14" s="34" t="s">
        <v>2309</v>
      </c>
      <c r="B14" s="34" t="s">
        <v>2310</v>
      </c>
      <c r="C14" s="39">
        <f>SUM(D14:E14)</f>
        <v>444</v>
      </c>
      <c r="D14" s="39">
        <f t="shared" ref="D14:F14" si="0">SUM(D8:D12)</f>
        <v>0</v>
      </c>
      <c r="E14" s="39">
        <f t="shared" si="0"/>
        <v>444</v>
      </c>
      <c r="F14" s="39">
        <f t="shared" si="0"/>
        <v>444</v>
      </c>
      <c r="G14" s="39"/>
      <c r="H14" s="39">
        <f>SUM(H8:H12)</f>
        <v>444</v>
      </c>
      <c r="I14" s="34" t="s">
        <v>2330</v>
      </c>
      <c r="J14" s="34" t="s">
        <v>2331</v>
      </c>
      <c r="K14" s="39">
        <f t="shared" ref="K14:N14" si="1">SUM(K8:K11)</f>
        <v>452</v>
      </c>
      <c r="L14" s="39"/>
      <c r="M14" s="39">
        <f t="shared" si="1"/>
        <v>452</v>
      </c>
      <c r="N14" s="41">
        <f t="shared" si="1"/>
        <v>160</v>
      </c>
    </row>
    <row r="15" ht="20.6" customHeight="1" spans="1:14">
      <c r="A15" s="38" t="s">
        <v>2311</v>
      </c>
      <c r="B15" s="34" t="s">
        <v>2312</v>
      </c>
      <c r="C15" s="39">
        <v>8</v>
      </c>
      <c r="D15" s="39"/>
      <c r="E15" s="39">
        <v>8</v>
      </c>
      <c r="F15" s="39"/>
      <c r="G15" s="39"/>
      <c r="H15" s="39"/>
      <c r="I15" s="38" t="s">
        <v>2332</v>
      </c>
      <c r="J15" s="34" t="s">
        <v>2333</v>
      </c>
      <c r="K15" s="39"/>
      <c r="L15" s="39"/>
      <c r="M15" s="40"/>
      <c r="N15" s="41"/>
    </row>
    <row r="16" ht="20.6" customHeight="1" spans="1:14">
      <c r="A16" s="38" t="s">
        <v>2313</v>
      </c>
      <c r="B16" s="34" t="s">
        <v>2314</v>
      </c>
      <c r="C16" s="39"/>
      <c r="D16" s="39"/>
      <c r="E16" s="39"/>
      <c r="F16" s="39"/>
      <c r="G16" s="39"/>
      <c r="H16" s="40"/>
      <c r="I16" s="38" t="s">
        <v>2334</v>
      </c>
      <c r="J16" s="34" t="s">
        <v>2335</v>
      </c>
      <c r="K16" s="39"/>
      <c r="L16" s="39"/>
      <c r="M16" s="39"/>
      <c r="N16" s="41"/>
    </row>
    <row r="17" ht="20.6" customHeight="1" spans="1:14">
      <c r="A17" s="38" t="s">
        <v>2315</v>
      </c>
      <c r="B17" s="34" t="s">
        <v>2316</v>
      </c>
      <c r="C17" s="39"/>
      <c r="D17" s="39"/>
      <c r="E17" s="39"/>
      <c r="F17" s="39"/>
      <c r="G17" s="39"/>
      <c r="H17" s="39"/>
      <c r="I17" s="38" t="s">
        <v>2336</v>
      </c>
      <c r="J17" s="34" t="s">
        <v>2337</v>
      </c>
      <c r="K17" s="39"/>
      <c r="L17" s="39"/>
      <c r="M17" s="39"/>
      <c r="N17" s="41"/>
    </row>
    <row r="18" ht="20.6" customHeight="1" spans="1:14">
      <c r="A18" s="34"/>
      <c r="B18" s="34"/>
      <c r="C18" s="40"/>
      <c r="D18" s="40"/>
      <c r="E18" s="40"/>
      <c r="F18" s="40"/>
      <c r="G18" s="40"/>
      <c r="H18" s="40"/>
      <c r="I18" s="38" t="s">
        <v>2338</v>
      </c>
      <c r="J18" s="34" t="s">
        <v>2339</v>
      </c>
      <c r="K18" s="39"/>
      <c r="L18" s="39"/>
      <c r="M18" s="39"/>
      <c r="N18" s="41">
        <v>2</v>
      </c>
    </row>
    <row r="19" ht="20.6" customHeight="1" spans="1:14">
      <c r="A19" s="34" t="s">
        <v>2317</v>
      </c>
      <c r="B19" s="34" t="s">
        <v>2318</v>
      </c>
      <c r="C19" s="39">
        <f t="shared" ref="C19:F19" si="2">SUM(C14:C17)</f>
        <v>452</v>
      </c>
      <c r="D19" s="39"/>
      <c r="E19" s="39">
        <f t="shared" si="2"/>
        <v>452</v>
      </c>
      <c r="F19" s="39">
        <f t="shared" si="2"/>
        <v>444</v>
      </c>
      <c r="G19" s="39"/>
      <c r="H19" s="39">
        <f>SUM(H14:H17)</f>
        <v>444</v>
      </c>
      <c r="I19" s="34" t="s">
        <v>2340</v>
      </c>
      <c r="J19" s="34" t="s">
        <v>2341</v>
      </c>
      <c r="K19" s="39">
        <f t="shared" ref="K19:N19" si="3">SUM(K14:K18)</f>
        <v>452</v>
      </c>
      <c r="L19" s="39"/>
      <c r="M19" s="39">
        <f t="shared" si="3"/>
        <v>452</v>
      </c>
      <c r="N19" s="41">
        <f t="shared" si="3"/>
        <v>162</v>
      </c>
    </row>
  </sheetData>
  <mergeCells count="11">
    <mergeCell ref="A2:N2"/>
    <mergeCell ref="A3:N3"/>
    <mergeCell ref="A4:H4"/>
    <mergeCell ref="I4:N4"/>
    <mergeCell ref="C5:E5"/>
    <mergeCell ref="F5:H5"/>
    <mergeCell ref="K5:M5"/>
    <mergeCell ref="A5:A6"/>
    <mergeCell ref="B5:B6"/>
    <mergeCell ref="I5:I6"/>
    <mergeCell ref="J5:J6"/>
  </mergeCells>
  <printOptions horizontalCentered="1"/>
  <pageMargins left="0.707638888888889" right="0.707638888888889" top="0.354166666666667" bottom="0.313888888888889" header="0.313888888888889" footer="0.313888888888889"/>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N19"/>
  <sheetViews>
    <sheetView view="pageBreakPreview" zoomScaleNormal="100" topLeftCell="I1" workbookViewId="0">
      <selection activeCell="R23" sqref="R23"/>
    </sheetView>
  </sheetViews>
  <sheetFormatPr defaultColWidth="9" defaultRowHeight="12"/>
  <cols>
    <col min="1" max="1" width="36.6222222222222" hidden="1" customWidth="1"/>
    <col min="2" max="2" width="6.37777777777778" hidden="1" customWidth="1"/>
    <col min="3" max="3" width="9.75555555555556" hidden="1" customWidth="1"/>
    <col min="4" max="4" width="7.62222222222222" hidden="1" customWidth="1"/>
    <col min="5" max="6" width="9.75555555555556" hidden="1" customWidth="1"/>
    <col min="7" max="7" width="7.62222222222222" hidden="1" customWidth="1"/>
    <col min="8" max="8" width="9.75555555555556" hidden="1" customWidth="1"/>
    <col min="9" max="9" width="54.8777777777778" customWidth="1"/>
    <col min="10" max="10" width="6.37777777777778" hidden="1" customWidth="1"/>
    <col min="11" max="11" width="9.75555555555556" hidden="1" customWidth="1"/>
    <col min="12" max="12" width="7.62222222222222" hidden="1" customWidth="1"/>
    <col min="13" max="13" width="9.75555555555556" hidden="1" customWidth="1"/>
    <col min="14" max="14" width="21.7555555555556" customWidth="1"/>
  </cols>
  <sheetData>
    <row r="1" ht="15" spans="1:1">
      <c r="A1" s="30"/>
    </row>
    <row r="2" ht="23" spans="1:14">
      <c r="A2" s="31" t="s">
        <v>2342</v>
      </c>
      <c r="B2" s="31"/>
      <c r="C2" s="31"/>
      <c r="D2" s="31"/>
      <c r="E2" s="31"/>
      <c r="F2" s="31"/>
      <c r="G2" s="31"/>
      <c r="H2" s="31"/>
      <c r="I2" s="31"/>
      <c r="J2" s="31"/>
      <c r="K2" s="31"/>
      <c r="L2" s="31"/>
      <c r="M2" s="31"/>
      <c r="N2" s="31"/>
    </row>
    <row r="3" ht="14" spans="1:14">
      <c r="A3" s="32" t="s">
        <v>758</v>
      </c>
      <c r="B3" s="33"/>
      <c r="C3" s="33"/>
      <c r="D3" s="33"/>
      <c r="E3" s="33"/>
      <c r="F3" s="33"/>
      <c r="G3" s="33"/>
      <c r="H3" s="33"/>
      <c r="I3" s="33"/>
      <c r="J3" s="33"/>
      <c r="K3" s="33"/>
      <c r="L3" s="33"/>
      <c r="M3" s="33"/>
      <c r="N3" s="33"/>
    </row>
    <row r="4" ht="14" spans="1:14">
      <c r="A4" s="34" t="s">
        <v>2291</v>
      </c>
      <c r="B4" s="35"/>
      <c r="C4" s="35"/>
      <c r="D4" s="35"/>
      <c r="E4" s="35"/>
      <c r="F4" s="35"/>
      <c r="G4" s="35"/>
      <c r="H4" s="35"/>
      <c r="I4" s="34" t="s">
        <v>2320</v>
      </c>
      <c r="J4" s="35"/>
      <c r="K4" s="35"/>
      <c r="L4" s="35"/>
      <c r="M4" s="35"/>
      <c r="N4" s="35"/>
    </row>
    <row r="5" ht="14" spans="1:14">
      <c r="A5" s="34" t="s">
        <v>2292</v>
      </c>
      <c r="B5" s="34" t="s">
        <v>2293</v>
      </c>
      <c r="C5" s="34" t="s">
        <v>2294</v>
      </c>
      <c r="D5" s="35"/>
      <c r="E5" s="35"/>
      <c r="F5" s="34" t="s">
        <v>2321</v>
      </c>
      <c r="G5" s="35"/>
      <c r="H5" s="35"/>
      <c r="I5" s="34" t="s">
        <v>2292</v>
      </c>
      <c r="J5" s="34" t="s">
        <v>2293</v>
      </c>
      <c r="K5" s="34" t="s">
        <v>2294</v>
      </c>
      <c r="L5" s="35"/>
      <c r="M5" s="35"/>
      <c r="N5" s="34" t="s">
        <v>89</v>
      </c>
    </row>
    <row r="6" ht="28" spans="1:14">
      <c r="A6" s="36"/>
      <c r="B6" s="36"/>
      <c r="C6" s="37" t="s">
        <v>2295</v>
      </c>
      <c r="D6" s="37" t="s">
        <v>2296</v>
      </c>
      <c r="E6" s="37" t="s">
        <v>2297</v>
      </c>
      <c r="F6" s="37" t="s">
        <v>2295</v>
      </c>
      <c r="G6" s="37" t="s">
        <v>2296</v>
      </c>
      <c r="H6" s="37" t="s">
        <v>2297</v>
      </c>
      <c r="I6" s="36"/>
      <c r="J6" s="36"/>
      <c r="K6" s="37" t="s">
        <v>2295</v>
      </c>
      <c r="L6" s="37" t="s">
        <v>2296</v>
      </c>
      <c r="M6" s="37" t="s">
        <v>2297</v>
      </c>
      <c r="N6" s="37" t="s">
        <v>2295</v>
      </c>
    </row>
    <row r="7" ht="14" hidden="1" spans="1:14">
      <c r="A7" s="34" t="s">
        <v>2298</v>
      </c>
      <c r="B7" s="35"/>
      <c r="C7" s="34" t="s">
        <v>2299</v>
      </c>
      <c r="D7" s="34" t="s">
        <v>2300</v>
      </c>
      <c r="E7" s="37" t="s">
        <v>2301</v>
      </c>
      <c r="F7" s="34" t="s">
        <v>2302</v>
      </c>
      <c r="G7" s="34" t="s">
        <v>2308</v>
      </c>
      <c r="H7" s="37" t="s">
        <v>2310</v>
      </c>
      <c r="I7" s="34" t="s">
        <v>2298</v>
      </c>
      <c r="J7" s="35"/>
      <c r="K7" s="34" t="s">
        <v>2299</v>
      </c>
      <c r="L7" s="34" t="s">
        <v>2300</v>
      </c>
      <c r="M7" s="37" t="s">
        <v>2301</v>
      </c>
      <c r="N7" s="34" t="s">
        <v>2302</v>
      </c>
    </row>
    <row r="8" ht="14" spans="1:14">
      <c r="A8" s="38" t="s">
        <v>2303</v>
      </c>
      <c r="B8" s="34" t="s">
        <v>2299</v>
      </c>
      <c r="C8" s="39"/>
      <c r="D8" s="39"/>
      <c r="E8" s="39"/>
      <c r="F8" s="39"/>
      <c r="G8" s="39"/>
      <c r="H8" s="39"/>
      <c r="I8" s="38" t="s">
        <v>2322</v>
      </c>
      <c r="J8" s="34" t="s">
        <v>2323</v>
      </c>
      <c r="K8" s="39">
        <f>SUM(L8:M8)</f>
        <v>452</v>
      </c>
      <c r="L8" s="39"/>
      <c r="M8" s="39">
        <v>452</v>
      </c>
      <c r="N8" s="41">
        <v>160</v>
      </c>
    </row>
    <row r="9" ht="14" spans="1:14">
      <c r="A9" s="38" t="s">
        <v>2304</v>
      </c>
      <c r="B9" s="34" t="s">
        <v>2300</v>
      </c>
      <c r="C9" s="39">
        <f>SUM(D9:E9)</f>
        <v>444</v>
      </c>
      <c r="D9" s="39"/>
      <c r="E9" s="39">
        <v>444</v>
      </c>
      <c r="F9" s="39">
        <f>SUM(G9:H9)</f>
        <v>444</v>
      </c>
      <c r="G9" s="39"/>
      <c r="H9" s="39">
        <v>444</v>
      </c>
      <c r="I9" s="38" t="s">
        <v>2324</v>
      </c>
      <c r="J9" s="34" t="s">
        <v>2325</v>
      </c>
      <c r="K9" s="39"/>
      <c r="L9" s="39"/>
      <c r="M9" s="39"/>
      <c r="N9" s="41"/>
    </row>
    <row r="10" ht="14" spans="1:14">
      <c r="A10" s="38" t="s">
        <v>2305</v>
      </c>
      <c r="B10" s="34" t="s">
        <v>2301</v>
      </c>
      <c r="C10" s="39"/>
      <c r="D10" s="39"/>
      <c r="E10" s="39"/>
      <c r="F10" s="39"/>
      <c r="G10" s="39"/>
      <c r="H10" s="39"/>
      <c r="I10" s="38" t="s">
        <v>2326</v>
      </c>
      <c r="J10" s="34" t="s">
        <v>2327</v>
      </c>
      <c r="K10" s="39"/>
      <c r="L10" s="39"/>
      <c r="M10" s="39"/>
      <c r="N10" s="41"/>
    </row>
    <row r="11" ht="14" spans="1:14">
      <c r="A11" s="38" t="s">
        <v>2306</v>
      </c>
      <c r="B11" s="34" t="s">
        <v>2302</v>
      </c>
      <c r="C11" s="39"/>
      <c r="D11" s="39"/>
      <c r="E11" s="39"/>
      <c r="F11" s="39"/>
      <c r="G11" s="39"/>
      <c r="H11" s="39"/>
      <c r="I11" s="38" t="s">
        <v>2328</v>
      </c>
      <c r="J11" s="34" t="s">
        <v>2329</v>
      </c>
      <c r="K11" s="39"/>
      <c r="L11" s="39"/>
      <c r="M11" s="39"/>
      <c r="N11" s="41"/>
    </row>
    <row r="12" ht="14" spans="1:14">
      <c r="A12" s="38" t="s">
        <v>2307</v>
      </c>
      <c r="B12" s="34" t="s">
        <v>2308</v>
      </c>
      <c r="C12" s="39"/>
      <c r="D12" s="39"/>
      <c r="E12" s="39"/>
      <c r="F12" s="39"/>
      <c r="G12" s="39"/>
      <c r="H12" s="39"/>
      <c r="I12" s="38"/>
      <c r="J12" s="34"/>
      <c r="K12" s="40"/>
      <c r="L12" s="40"/>
      <c r="M12" s="40"/>
      <c r="N12" s="34"/>
    </row>
    <row r="13" ht="14" spans="1:14">
      <c r="A13" s="38"/>
      <c r="B13" s="34"/>
      <c r="C13" s="40"/>
      <c r="D13" s="40"/>
      <c r="E13" s="40"/>
      <c r="F13" s="40"/>
      <c r="G13" s="40"/>
      <c r="H13" s="40"/>
      <c r="I13" s="38"/>
      <c r="J13" s="34"/>
      <c r="K13" s="40"/>
      <c r="L13" s="40"/>
      <c r="M13" s="40"/>
      <c r="N13" s="34"/>
    </row>
    <row r="14" ht="14" spans="1:14">
      <c r="A14" s="34" t="s">
        <v>2309</v>
      </c>
      <c r="B14" s="34" t="s">
        <v>2310</v>
      </c>
      <c r="C14" s="39">
        <f>SUM(D14:E14)</f>
        <v>444</v>
      </c>
      <c r="D14" s="39">
        <f t="shared" ref="D14:F14" si="0">SUM(D8:D12)</f>
        <v>0</v>
      </c>
      <c r="E14" s="39">
        <f t="shared" si="0"/>
        <v>444</v>
      </c>
      <c r="F14" s="39">
        <f t="shared" si="0"/>
        <v>444</v>
      </c>
      <c r="G14" s="39"/>
      <c r="H14" s="39">
        <f>SUM(H8:H12)</f>
        <v>444</v>
      </c>
      <c r="I14" s="34" t="s">
        <v>2343</v>
      </c>
      <c r="J14" s="34" t="s">
        <v>2331</v>
      </c>
      <c r="K14" s="39">
        <f t="shared" ref="K14:N14" si="1">SUM(K8:K11)</f>
        <v>452</v>
      </c>
      <c r="L14" s="39"/>
      <c r="M14" s="39">
        <f t="shared" si="1"/>
        <v>452</v>
      </c>
      <c r="N14" s="41">
        <f t="shared" si="1"/>
        <v>160</v>
      </c>
    </row>
    <row r="15" ht="14" hidden="1" spans="1:14">
      <c r="A15" s="38" t="s">
        <v>2311</v>
      </c>
      <c r="B15" s="34" t="s">
        <v>2312</v>
      </c>
      <c r="C15" s="39">
        <v>8</v>
      </c>
      <c r="D15" s="39"/>
      <c r="E15" s="39">
        <v>8</v>
      </c>
      <c r="F15" s="39"/>
      <c r="G15" s="39"/>
      <c r="H15" s="39"/>
      <c r="I15" s="38" t="s">
        <v>2332</v>
      </c>
      <c r="J15" s="34" t="s">
        <v>2333</v>
      </c>
      <c r="K15" s="39"/>
      <c r="L15" s="39"/>
      <c r="M15" s="40"/>
      <c r="N15" s="41"/>
    </row>
    <row r="16" ht="14" hidden="1" spans="1:14">
      <c r="A16" s="38" t="s">
        <v>2313</v>
      </c>
      <c r="B16" s="34" t="s">
        <v>2314</v>
      </c>
      <c r="C16" s="39"/>
      <c r="D16" s="39"/>
      <c r="E16" s="39"/>
      <c r="F16" s="39"/>
      <c r="G16" s="39"/>
      <c r="H16" s="40"/>
      <c r="I16" s="38" t="s">
        <v>2334</v>
      </c>
      <c r="J16" s="34" t="s">
        <v>2335</v>
      </c>
      <c r="K16" s="39"/>
      <c r="L16" s="39"/>
      <c r="M16" s="39"/>
      <c r="N16" s="41"/>
    </row>
    <row r="17" ht="14" hidden="1" spans="1:14">
      <c r="A17" s="38" t="s">
        <v>2315</v>
      </c>
      <c r="B17" s="34" t="s">
        <v>2316</v>
      </c>
      <c r="C17" s="39"/>
      <c r="D17" s="39"/>
      <c r="E17" s="39"/>
      <c r="F17" s="39"/>
      <c r="G17" s="39"/>
      <c r="H17" s="39"/>
      <c r="I17" s="38" t="s">
        <v>2336</v>
      </c>
      <c r="J17" s="34" t="s">
        <v>2337</v>
      </c>
      <c r="K17" s="39"/>
      <c r="L17" s="39"/>
      <c r="M17" s="39"/>
      <c r="N17" s="41"/>
    </row>
    <row r="18" ht="14" hidden="1" spans="1:14">
      <c r="A18" s="34"/>
      <c r="B18" s="34"/>
      <c r="C18" s="40"/>
      <c r="D18" s="40"/>
      <c r="E18" s="40"/>
      <c r="F18" s="40"/>
      <c r="G18" s="40"/>
      <c r="H18" s="40"/>
      <c r="I18" s="38" t="s">
        <v>2338</v>
      </c>
      <c r="J18" s="34" t="s">
        <v>2339</v>
      </c>
      <c r="K18" s="39"/>
      <c r="L18" s="39"/>
      <c r="M18" s="39"/>
      <c r="N18" s="41"/>
    </row>
    <row r="19" ht="14" hidden="1" spans="1:14">
      <c r="A19" s="34" t="s">
        <v>2317</v>
      </c>
      <c r="B19" s="34" t="s">
        <v>2318</v>
      </c>
      <c r="C19" s="39">
        <f t="shared" ref="C19:F19" si="2">SUM(C14:C17)</f>
        <v>452</v>
      </c>
      <c r="D19" s="39"/>
      <c r="E19" s="39">
        <f t="shared" si="2"/>
        <v>452</v>
      </c>
      <c r="F19" s="39">
        <f t="shared" si="2"/>
        <v>444</v>
      </c>
      <c r="G19" s="39"/>
      <c r="H19" s="39">
        <f>SUM(H14:H17)</f>
        <v>444</v>
      </c>
      <c r="I19" s="34" t="s">
        <v>2340</v>
      </c>
      <c r="J19" s="34" t="s">
        <v>2341</v>
      </c>
      <c r="K19" s="39">
        <f t="shared" ref="K19:N19" si="3">SUM(K14:K18)</f>
        <v>452</v>
      </c>
      <c r="L19" s="39"/>
      <c r="M19" s="39">
        <f t="shared" si="3"/>
        <v>452</v>
      </c>
      <c r="N19" s="41">
        <f t="shared" si="3"/>
        <v>160</v>
      </c>
    </row>
  </sheetData>
  <mergeCells count="11">
    <mergeCell ref="A2:N2"/>
    <mergeCell ref="A3:N3"/>
    <mergeCell ref="A4:H4"/>
    <mergeCell ref="I4:N4"/>
    <mergeCell ref="C5:E5"/>
    <mergeCell ref="F5:H5"/>
    <mergeCell ref="K5:M5"/>
    <mergeCell ref="A5:A6"/>
    <mergeCell ref="B5:B6"/>
    <mergeCell ref="I5:I6"/>
    <mergeCell ref="J5:J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N20"/>
  <sheetViews>
    <sheetView view="pageBreakPreview" zoomScaleNormal="100" topLeftCell="I1" workbookViewId="0">
      <selection activeCell="T17" sqref="T17"/>
    </sheetView>
  </sheetViews>
  <sheetFormatPr defaultColWidth="9" defaultRowHeight="25" customHeight="1"/>
  <cols>
    <col min="1" max="8" width="9" hidden="1" customWidth="1"/>
    <col min="9" max="9" width="46.3777777777778" customWidth="1"/>
    <col min="10" max="13" width="9" hidden="1" customWidth="1"/>
    <col min="14" max="14" width="63.2555555555556" customWidth="1"/>
  </cols>
  <sheetData>
    <row r="1" customHeight="1" spans="1:1">
      <c r="A1" s="30"/>
    </row>
    <row r="2" customHeight="1" spans="1:14">
      <c r="A2" s="31" t="s">
        <v>2344</v>
      </c>
      <c r="B2" s="31"/>
      <c r="C2" s="31"/>
      <c r="D2" s="31"/>
      <c r="E2" s="31"/>
      <c r="F2" s="31"/>
      <c r="G2" s="31"/>
      <c r="H2" s="31"/>
      <c r="I2" s="31"/>
      <c r="J2" s="31"/>
      <c r="K2" s="31"/>
      <c r="L2" s="31"/>
      <c r="M2" s="31"/>
      <c r="N2" s="31"/>
    </row>
    <row r="3" customHeight="1" spans="1:14">
      <c r="A3" s="32" t="s">
        <v>758</v>
      </c>
      <c r="B3" s="33"/>
      <c r="C3" s="33"/>
      <c r="D3" s="33"/>
      <c r="E3" s="33"/>
      <c r="F3" s="33"/>
      <c r="G3" s="33"/>
      <c r="H3" s="33"/>
      <c r="I3" s="33"/>
      <c r="J3" s="33"/>
      <c r="K3" s="33"/>
      <c r="L3" s="33"/>
      <c r="M3" s="33"/>
      <c r="N3" s="33"/>
    </row>
    <row r="4" customHeight="1" spans="1:14">
      <c r="A4" s="34" t="s">
        <v>2291</v>
      </c>
      <c r="B4" s="35"/>
      <c r="C4" s="35"/>
      <c r="D4" s="35"/>
      <c r="E4" s="35"/>
      <c r="F4" s="35"/>
      <c r="G4" s="35"/>
      <c r="H4" s="35"/>
      <c r="I4" s="34" t="s">
        <v>2320</v>
      </c>
      <c r="J4" s="35"/>
      <c r="K4" s="35"/>
      <c r="L4" s="35"/>
      <c r="M4" s="35"/>
      <c r="N4" s="35"/>
    </row>
    <row r="5" customHeight="1" spans="1:14">
      <c r="A5" s="34" t="s">
        <v>2292</v>
      </c>
      <c r="B5" s="34" t="s">
        <v>2293</v>
      </c>
      <c r="C5" s="34" t="s">
        <v>2294</v>
      </c>
      <c r="D5" s="35"/>
      <c r="E5" s="35"/>
      <c r="F5" s="34" t="s">
        <v>2321</v>
      </c>
      <c r="G5" s="35"/>
      <c r="H5" s="35"/>
      <c r="I5" s="34" t="s">
        <v>2292</v>
      </c>
      <c r="J5" s="34" t="s">
        <v>2293</v>
      </c>
      <c r="K5" s="34" t="s">
        <v>2294</v>
      </c>
      <c r="L5" s="35"/>
      <c r="M5" s="35"/>
      <c r="N5" s="34" t="s">
        <v>89</v>
      </c>
    </row>
    <row r="6" customHeight="1" spans="1:14">
      <c r="A6" s="36"/>
      <c r="B6" s="36"/>
      <c r="C6" s="37" t="s">
        <v>2295</v>
      </c>
      <c r="D6" s="37" t="s">
        <v>2296</v>
      </c>
      <c r="E6" s="37" t="s">
        <v>2297</v>
      </c>
      <c r="F6" s="37" t="s">
        <v>2295</v>
      </c>
      <c r="G6" s="37" t="s">
        <v>2296</v>
      </c>
      <c r="H6" s="37" t="s">
        <v>2297</v>
      </c>
      <c r="I6" s="36"/>
      <c r="J6" s="36"/>
      <c r="K6" s="37" t="s">
        <v>2295</v>
      </c>
      <c r="L6" s="37" t="s">
        <v>2296</v>
      </c>
      <c r="M6" s="37" t="s">
        <v>2297</v>
      </c>
      <c r="N6" s="37" t="s">
        <v>2295</v>
      </c>
    </row>
    <row r="7" hidden="1" customHeight="1" spans="1:14">
      <c r="A7" s="34" t="s">
        <v>2298</v>
      </c>
      <c r="B7" s="35"/>
      <c r="C7" s="34" t="s">
        <v>2299</v>
      </c>
      <c r="D7" s="34" t="s">
        <v>2300</v>
      </c>
      <c r="E7" s="37" t="s">
        <v>2301</v>
      </c>
      <c r="F7" s="34" t="s">
        <v>2302</v>
      </c>
      <c r="G7" s="34" t="s">
        <v>2308</v>
      </c>
      <c r="H7" s="37" t="s">
        <v>2310</v>
      </c>
      <c r="I7" s="34" t="s">
        <v>2298</v>
      </c>
      <c r="J7" s="35"/>
      <c r="K7" s="34" t="s">
        <v>2299</v>
      </c>
      <c r="L7" s="34" t="s">
        <v>2300</v>
      </c>
      <c r="M7" s="37" t="s">
        <v>2301</v>
      </c>
      <c r="N7" s="34" t="s">
        <v>2302</v>
      </c>
    </row>
    <row r="8" customHeight="1" spans="1:14">
      <c r="A8" s="38" t="s">
        <v>2303</v>
      </c>
      <c r="B8" s="34" t="s">
        <v>2299</v>
      </c>
      <c r="C8" s="39"/>
      <c r="D8" s="39"/>
      <c r="E8" s="39"/>
      <c r="F8" s="39"/>
      <c r="G8" s="39"/>
      <c r="H8" s="39"/>
      <c r="I8" s="38" t="s">
        <v>2322</v>
      </c>
      <c r="J8" s="34" t="s">
        <v>2323</v>
      </c>
      <c r="K8" s="39">
        <f>SUM(L8:M8)</f>
        <v>452</v>
      </c>
      <c r="L8" s="39"/>
      <c r="M8" s="39">
        <v>452</v>
      </c>
      <c r="N8" s="41"/>
    </row>
    <row r="9" customHeight="1" spans="1:14">
      <c r="A9" s="38" t="s">
        <v>2304</v>
      </c>
      <c r="B9" s="34" t="s">
        <v>2300</v>
      </c>
      <c r="C9" s="39">
        <f>SUM(D9:E9)</f>
        <v>444</v>
      </c>
      <c r="D9" s="39"/>
      <c r="E9" s="39">
        <v>444</v>
      </c>
      <c r="F9" s="39">
        <f>SUM(G9:H9)</f>
        <v>444</v>
      </c>
      <c r="G9" s="39"/>
      <c r="H9" s="39">
        <v>444</v>
      </c>
      <c r="I9" s="38" t="s">
        <v>2324</v>
      </c>
      <c r="J9" s="34" t="s">
        <v>2325</v>
      </c>
      <c r="K9" s="39"/>
      <c r="L9" s="39"/>
      <c r="M9" s="39"/>
      <c r="N9" s="41"/>
    </row>
    <row r="10" customHeight="1" spans="1:14">
      <c r="A10" s="38" t="s">
        <v>2305</v>
      </c>
      <c r="B10" s="34" t="s">
        <v>2301</v>
      </c>
      <c r="C10" s="39"/>
      <c r="D10" s="39"/>
      <c r="E10" s="39"/>
      <c r="F10" s="39"/>
      <c r="G10" s="39"/>
      <c r="H10" s="39"/>
      <c r="I10" s="38" t="s">
        <v>2326</v>
      </c>
      <c r="J10" s="34" t="s">
        <v>2327</v>
      </c>
      <c r="K10" s="39"/>
      <c r="L10" s="39"/>
      <c r="M10" s="39"/>
      <c r="N10" s="41"/>
    </row>
    <row r="11" customHeight="1" spans="1:14">
      <c r="A11" s="38" t="s">
        <v>2306</v>
      </c>
      <c r="B11" s="34" t="s">
        <v>2302</v>
      </c>
      <c r="C11" s="39"/>
      <c r="D11" s="39"/>
      <c r="E11" s="39"/>
      <c r="F11" s="39"/>
      <c r="G11" s="39"/>
      <c r="H11" s="39"/>
      <c r="I11" s="38" t="s">
        <v>2328</v>
      </c>
      <c r="J11" s="34" t="s">
        <v>2329</v>
      </c>
      <c r="K11" s="39"/>
      <c r="L11" s="39"/>
      <c r="M11" s="39"/>
      <c r="N11" s="41"/>
    </row>
    <row r="12" customHeight="1" spans="1:14">
      <c r="A12" s="38" t="s">
        <v>2307</v>
      </c>
      <c r="B12" s="34" t="s">
        <v>2308</v>
      </c>
      <c r="C12" s="39"/>
      <c r="D12" s="39"/>
      <c r="E12" s="39"/>
      <c r="F12" s="39"/>
      <c r="G12" s="39"/>
      <c r="H12" s="39"/>
      <c r="I12" s="38"/>
      <c r="J12" s="34"/>
      <c r="K12" s="40"/>
      <c r="L12" s="40"/>
      <c r="M12" s="40"/>
      <c r="N12" s="34"/>
    </row>
    <row r="13" customHeight="1" spans="1:14">
      <c r="A13" s="38"/>
      <c r="B13" s="34"/>
      <c r="C13" s="40"/>
      <c r="D13" s="40"/>
      <c r="E13" s="40"/>
      <c r="F13" s="40"/>
      <c r="G13" s="40"/>
      <c r="H13" s="40"/>
      <c r="I13" s="38"/>
      <c r="J13" s="34"/>
      <c r="K13" s="40"/>
      <c r="L13" s="40"/>
      <c r="M13" s="40"/>
      <c r="N13" s="34"/>
    </row>
    <row r="14" customHeight="1" spans="1:14">
      <c r="A14" s="34" t="s">
        <v>2309</v>
      </c>
      <c r="B14" s="34" t="s">
        <v>2310</v>
      </c>
      <c r="C14" s="39">
        <f>SUM(D14:E14)</f>
        <v>444</v>
      </c>
      <c r="D14" s="39">
        <f t="shared" ref="D14:F14" si="0">SUM(D8:D12)</f>
        <v>0</v>
      </c>
      <c r="E14" s="39">
        <f t="shared" si="0"/>
        <v>444</v>
      </c>
      <c r="F14" s="39">
        <f t="shared" si="0"/>
        <v>444</v>
      </c>
      <c r="G14" s="39"/>
      <c r="H14" s="39">
        <f>SUM(H8:H12)</f>
        <v>444</v>
      </c>
      <c r="I14" s="34" t="s">
        <v>2330</v>
      </c>
      <c r="J14" s="34" t="s">
        <v>2331</v>
      </c>
      <c r="K14" s="39">
        <f t="shared" ref="K14:N14" si="1">SUM(K8:K11)</f>
        <v>452</v>
      </c>
      <c r="L14" s="39"/>
      <c r="M14" s="39">
        <f t="shared" si="1"/>
        <v>452</v>
      </c>
      <c r="N14" s="41">
        <f t="shared" si="1"/>
        <v>0</v>
      </c>
    </row>
    <row r="15" customHeight="1" spans="1:14">
      <c r="A15" s="38" t="s">
        <v>2311</v>
      </c>
      <c r="B15" s="34" t="s">
        <v>2312</v>
      </c>
      <c r="C15" s="39">
        <v>8</v>
      </c>
      <c r="D15" s="39"/>
      <c r="E15" s="39">
        <v>8</v>
      </c>
      <c r="F15" s="39"/>
      <c r="G15" s="39"/>
      <c r="H15" s="39"/>
      <c r="I15" s="38" t="s">
        <v>2332</v>
      </c>
      <c r="J15" s="34" t="s">
        <v>2333</v>
      </c>
      <c r="K15" s="39"/>
      <c r="L15" s="39"/>
      <c r="M15" s="40"/>
      <c r="N15" s="41"/>
    </row>
    <row r="16" customHeight="1" spans="1:14">
      <c r="A16" s="38" t="s">
        <v>2313</v>
      </c>
      <c r="B16" s="34" t="s">
        <v>2314</v>
      </c>
      <c r="C16" s="39"/>
      <c r="D16" s="39"/>
      <c r="E16" s="39"/>
      <c r="F16" s="39"/>
      <c r="G16" s="39"/>
      <c r="H16" s="40"/>
      <c r="I16" s="38" t="s">
        <v>2334</v>
      </c>
      <c r="J16" s="34" t="s">
        <v>2335</v>
      </c>
      <c r="K16" s="39"/>
      <c r="L16" s="39"/>
      <c r="M16" s="39"/>
      <c r="N16" s="41"/>
    </row>
    <row r="17" customHeight="1" spans="1:14">
      <c r="A17" s="38" t="s">
        <v>2315</v>
      </c>
      <c r="B17" s="34" t="s">
        <v>2316</v>
      </c>
      <c r="C17" s="39"/>
      <c r="D17" s="39"/>
      <c r="E17" s="39"/>
      <c r="F17" s="39"/>
      <c r="G17" s="39"/>
      <c r="H17" s="39"/>
      <c r="I17" s="38" t="s">
        <v>2336</v>
      </c>
      <c r="J17" s="34" t="s">
        <v>2337</v>
      </c>
      <c r="K17" s="39"/>
      <c r="L17" s="39"/>
      <c r="M17" s="39"/>
      <c r="N17" s="41"/>
    </row>
    <row r="18" customHeight="1" spans="1:14">
      <c r="A18" s="34"/>
      <c r="B18" s="34"/>
      <c r="C18" s="40"/>
      <c r="D18" s="40"/>
      <c r="E18" s="40"/>
      <c r="F18" s="40"/>
      <c r="G18" s="40"/>
      <c r="H18" s="40"/>
      <c r="I18" s="38" t="s">
        <v>2338</v>
      </c>
      <c r="J18" s="34" t="s">
        <v>2339</v>
      </c>
      <c r="K18" s="39"/>
      <c r="L18" s="39"/>
      <c r="M18" s="39"/>
      <c r="N18" s="41"/>
    </row>
    <row r="19" customHeight="1" spans="1:14">
      <c r="A19" s="34" t="s">
        <v>2317</v>
      </c>
      <c r="B19" s="34" t="s">
        <v>2318</v>
      </c>
      <c r="C19" s="39">
        <f t="shared" ref="C19:F19" si="2">SUM(C14:C17)</f>
        <v>452</v>
      </c>
      <c r="D19" s="39"/>
      <c r="E19" s="39">
        <f t="shared" si="2"/>
        <v>452</v>
      </c>
      <c r="F19" s="39">
        <f t="shared" si="2"/>
        <v>444</v>
      </c>
      <c r="G19" s="39"/>
      <c r="H19" s="39">
        <f>SUM(H14:H17)</f>
        <v>444</v>
      </c>
      <c r="I19" s="34" t="s">
        <v>2340</v>
      </c>
      <c r="J19" s="34" t="s">
        <v>2341</v>
      </c>
      <c r="K19" s="39">
        <f t="shared" ref="K19:N19" si="3">SUM(K14:K18)</f>
        <v>452</v>
      </c>
      <c r="L19" s="39"/>
      <c r="M19" s="39">
        <f t="shared" si="3"/>
        <v>452</v>
      </c>
      <c r="N19" s="41">
        <f t="shared" si="3"/>
        <v>0</v>
      </c>
    </row>
    <row r="20" customHeight="1" spans="9:14">
      <c r="I20" s="42" t="s">
        <v>2345</v>
      </c>
      <c r="J20" s="42"/>
      <c r="K20" s="42"/>
      <c r="L20" s="42"/>
      <c r="M20" s="42"/>
      <c r="N20" s="42"/>
    </row>
  </sheetData>
  <mergeCells count="11">
    <mergeCell ref="A2:N2"/>
    <mergeCell ref="A3:N3"/>
    <mergeCell ref="A4:H4"/>
    <mergeCell ref="I4:N4"/>
    <mergeCell ref="C5:E5"/>
    <mergeCell ref="F5:H5"/>
    <mergeCell ref="K5:M5"/>
    <mergeCell ref="A5:A6"/>
    <mergeCell ref="B5:B6"/>
    <mergeCell ref="I5:I6"/>
    <mergeCell ref="J5:J6"/>
  </mergeCells>
  <pageMargins left="0.75" right="0.75" top="1" bottom="1" header="0.5" footer="0.5"/>
  <pageSetup paperSize="9" scale="8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I19"/>
  <sheetViews>
    <sheetView showZeros="0" view="pageBreakPreview" zoomScaleNormal="100" workbookViewId="0">
      <selection activeCell="O10" sqref="O10"/>
    </sheetView>
  </sheetViews>
  <sheetFormatPr defaultColWidth="10.2333333333333" defaultRowHeight="12"/>
  <cols>
    <col min="1" max="1" width="30.3777777777778" customWidth="1"/>
    <col min="2" max="2" width="8.62222222222222" customWidth="1"/>
    <col min="3" max="9" width="9.87777777777778" customWidth="1"/>
  </cols>
  <sheetData>
    <row r="1" ht="23" spans="1:9">
      <c r="A1" s="17" t="s">
        <v>2346</v>
      </c>
      <c r="B1" s="17"/>
      <c r="C1" s="17"/>
      <c r="D1" s="17"/>
      <c r="E1" s="17"/>
      <c r="F1" s="17"/>
      <c r="G1" s="17"/>
      <c r="H1" s="17"/>
      <c r="I1" s="17"/>
    </row>
    <row r="2" ht="13" spans="1:9">
      <c r="A2" s="18"/>
      <c r="B2" s="18"/>
      <c r="C2" s="18"/>
      <c r="D2" s="18"/>
      <c r="E2" s="18"/>
      <c r="F2" s="18"/>
      <c r="G2" s="18"/>
      <c r="H2" s="18"/>
      <c r="I2" s="18"/>
    </row>
    <row r="3" ht="13" spans="1:9">
      <c r="A3" s="18" t="s">
        <v>758</v>
      </c>
      <c r="B3" s="18"/>
      <c r="C3" s="18"/>
      <c r="D3" s="18"/>
      <c r="E3" s="18"/>
      <c r="F3" s="18"/>
      <c r="G3" s="18"/>
      <c r="H3" s="18"/>
      <c r="I3" s="18"/>
    </row>
    <row r="4" ht="75" customHeight="1" spans="1:9">
      <c r="A4" s="19" t="s">
        <v>2347</v>
      </c>
      <c r="B4" s="20" t="s">
        <v>2295</v>
      </c>
      <c r="C4" s="20" t="s">
        <v>2348</v>
      </c>
      <c r="D4" s="20" t="s">
        <v>2349</v>
      </c>
      <c r="E4" s="20" t="s">
        <v>2350</v>
      </c>
      <c r="F4" s="20" t="s">
        <v>2351</v>
      </c>
      <c r="G4" s="20" t="s">
        <v>2352</v>
      </c>
      <c r="H4" s="20" t="s">
        <v>2353</v>
      </c>
      <c r="I4" s="20" t="s">
        <v>2354</v>
      </c>
    </row>
    <row r="5" ht="43" customHeight="1" spans="1:9">
      <c r="A5" s="21" t="s">
        <v>2355</v>
      </c>
      <c r="B5" s="22">
        <f t="shared" ref="B5:B12" si="0">SUM(C5:I5)</f>
        <v>35271</v>
      </c>
      <c r="C5" s="23">
        <v>0</v>
      </c>
      <c r="D5" s="24">
        <v>10475</v>
      </c>
      <c r="E5" s="24">
        <v>24796</v>
      </c>
      <c r="F5" s="23">
        <v>0</v>
      </c>
      <c r="G5" s="23">
        <v>0</v>
      </c>
      <c r="H5" s="23">
        <v>0</v>
      </c>
      <c r="I5" s="23"/>
    </row>
    <row r="6" ht="43" customHeight="1" spans="1:9">
      <c r="A6" s="25" t="s">
        <v>2356</v>
      </c>
      <c r="B6" s="22">
        <f t="shared" si="0"/>
        <v>19002</v>
      </c>
      <c r="C6" s="23">
        <v>0</v>
      </c>
      <c r="D6" s="24">
        <v>4280</v>
      </c>
      <c r="E6" s="24">
        <v>14722</v>
      </c>
      <c r="F6" s="23">
        <v>0</v>
      </c>
      <c r="G6" s="23">
        <v>0</v>
      </c>
      <c r="H6" s="23">
        <v>0</v>
      </c>
      <c r="I6" s="23"/>
    </row>
    <row r="7" ht="43" customHeight="1" spans="1:9">
      <c r="A7" s="25" t="s">
        <v>2357</v>
      </c>
      <c r="B7" s="22">
        <f t="shared" si="0"/>
        <v>16022</v>
      </c>
      <c r="C7" s="23">
        <v>0</v>
      </c>
      <c r="D7" s="24">
        <v>6155</v>
      </c>
      <c r="E7" s="24">
        <v>9867</v>
      </c>
      <c r="F7" s="23">
        <v>0</v>
      </c>
      <c r="G7" s="23">
        <v>0</v>
      </c>
      <c r="H7" s="23">
        <v>0</v>
      </c>
      <c r="I7" s="23"/>
    </row>
    <row r="8" ht="43" customHeight="1" spans="1:9">
      <c r="A8" s="25" t="s">
        <v>2358</v>
      </c>
      <c r="B8" s="22">
        <f t="shared" si="0"/>
        <v>77</v>
      </c>
      <c r="C8" s="23">
        <v>0</v>
      </c>
      <c r="D8" s="24">
        <v>30</v>
      </c>
      <c r="E8" s="24">
        <v>47</v>
      </c>
      <c r="F8" s="23">
        <v>0</v>
      </c>
      <c r="G8" s="23">
        <v>0</v>
      </c>
      <c r="H8" s="23">
        <v>0</v>
      </c>
      <c r="I8" s="23"/>
    </row>
    <row r="9" ht="43" customHeight="1" spans="1:9">
      <c r="A9" s="25" t="s">
        <v>2359</v>
      </c>
      <c r="B9" s="22">
        <f t="shared" si="0"/>
        <v>0</v>
      </c>
      <c r="C9" s="23">
        <v>0</v>
      </c>
      <c r="D9" s="24"/>
      <c r="E9" s="24"/>
      <c r="F9" s="23">
        <v>0</v>
      </c>
      <c r="G9" s="23">
        <v>0</v>
      </c>
      <c r="H9" s="23">
        <v>0</v>
      </c>
      <c r="I9" s="23"/>
    </row>
    <row r="10" ht="43" customHeight="1" spans="1:9">
      <c r="A10" s="25" t="s">
        <v>2360</v>
      </c>
      <c r="B10" s="22">
        <f t="shared" si="0"/>
        <v>134</v>
      </c>
      <c r="C10" s="23">
        <v>0</v>
      </c>
      <c r="D10" s="24">
        <v>8</v>
      </c>
      <c r="E10" s="24">
        <v>126</v>
      </c>
      <c r="F10" s="23">
        <v>0</v>
      </c>
      <c r="G10" s="23">
        <v>0</v>
      </c>
      <c r="H10" s="23">
        <v>0</v>
      </c>
      <c r="I10" s="23"/>
    </row>
    <row r="11" ht="43" customHeight="1" spans="1:9">
      <c r="A11" s="25" t="s">
        <v>2361</v>
      </c>
      <c r="B11" s="22">
        <f t="shared" si="0"/>
        <v>33</v>
      </c>
      <c r="C11" s="23">
        <v>0</v>
      </c>
      <c r="D11" s="24">
        <v>1</v>
      </c>
      <c r="E11" s="24">
        <v>32</v>
      </c>
      <c r="F11" s="23">
        <v>0</v>
      </c>
      <c r="G11" s="23">
        <v>0</v>
      </c>
      <c r="H11" s="23">
        <v>0</v>
      </c>
      <c r="I11" s="23"/>
    </row>
    <row r="12" ht="43" customHeight="1" spans="1:9">
      <c r="A12" s="25" t="s">
        <v>2362</v>
      </c>
      <c r="B12" s="22">
        <f t="shared" si="0"/>
        <v>0</v>
      </c>
      <c r="C12" s="23">
        <v>0</v>
      </c>
      <c r="D12" s="23">
        <v>0</v>
      </c>
      <c r="E12" s="23">
        <v>0</v>
      </c>
      <c r="F12" s="23">
        <v>0</v>
      </c>
      <c r="G12" s="23">
        <v>0</v>
      </c>
      <c r="H12" s="23">
        <v>0</v>
      </c>
      <c r="I12" s="23">
        <v>0</v>
      </c>
    </row>
    <row r="13" ht="16.95" hidden="1" customHeight="1" spans="1:9">
      <c r="A13" s="21" t="s">
        <v>2363</v>
      </c>
      <c r="B13" s="22">
        <f t="shared" ref="B5:B19" si="1">SUM(C13:I13)</f>
        <v>22544</v>
      </c>
      <c r="C13" s="23">
        <v>0</v>
      </c>
      <c r="D13" s="23">
        <v>5702</v>
      </c>
      <c r="E13" s="23">
        <v>16715</v>
      </c>
      <c r="F13" s="23">
        <v>0</v>
      </c>
      <c r="G13" s="23">
        <v>0</v>
      </c>
      <c r="H13" s="23">
        <v>0</v>
      </c>
      <c r="I13" s="23">
        <v>127</v>
      </c>
    </row>
    <row r="14" ht="16.95" hidden="1" customHeight="1" spans="1:9">
      <c r="A14" s="25" t="s">
        <v>2364</v>
      </c>
      <c r="B14" s="26">
        <f t="shared" si="1"/>
        <v>22353</v>
      </c>
      <c r="C14" s="23">
        <v>0</v>
      </c>
      <c r="D14" s="23">
        <v>5699</v>
      </c>
      <c r="E14" s="23">
        <v>16595</v>
      </c>
      <c r="F14" s="23">
        <v>0</v>
      </c>
      <c r="G14" s="23">
        <v>0</v>
      </c>
      <c r="H14" s="23">
        <v>0</v>
      </c>
      <c r="I14" s="23">
        <v>59</v>
      </c>
    </row>
    <row r="15" ht="16.95" hidden="1" customHeight="1" spans="1:9">
      <c r="A15" s="27" t="s">
        <v>2365</v>
      </c>
      <c r="B15" s="22">
        <f t="shared" si="1"/>
        <v>106</v>
      </c>
      <c r="C15" s="28">
        <v>0</v>
      </c>
      <c r="D15" s="23">
        <v>3</v>
      </c>
      <c r="E15" s="23">
        <v>103</v>
      </c>
      <c r="F15" s="23">
        <v>0</v>
      </c>
      <c r="G15" s="23">
        <v>0</v>
      </c>
      <c r="H15" s="23">
        <v>0</v>
      </c>
      <c r="I15" s="23">
        <v>0</v>
      </c>
    </row>
    <row r="16" ht="16.95" hidden="1" customHeight="1" spans="1:9">
      <c r="A16" s="25" t="s">
        <v>2366</v>
      </c>
      <c r="B16" s="29">
        <f t="shared" si="1"/>
        <v>59</v>
      </c>
      <c r="C16" s="23">
        <v>0</v>
      </c>
      <c r="D16" s="23">
        <v>0</v>
      </c>
      <c r="E16" s="23">
        <v>17</v>
      </c>
      <c r="F16" s="23">
        <v>0</v>
      </c>
      <c r="G16" s="23">
        <v>0</v>
      </c>
      <c r="H16" s="23">
        <v>0</v>
      </c>
      <c r="I16" s="23">
        <v>42</v>
      </c>
    </row>
    <row r="17" ht="15.55" hidden="1" customHeight="1" spans="1:9">
      <c r="A17" s="25" t="s">
        <v>2367</v>
      </c>
      <c r="B17" s="22">
        <f t="shared" si="1"/>
        <v>0</v>
      </c>
      <c r="C17" s="23">
        <v>0</v>
      </c>
      <c r="D17" s="23">
        <v>0</v>
      </c>
      <c r="E17" s="23">
        <v>0</v>
      </c>
      <c r="F17" s="23">
        <v>0</v>
      </c>
      <c r="G17" s="23">
        <v>0</v>
      </c>
      <c r="H17" s="23">
        <v>0</v>
      </c>
      <c r="I17" s="23">
        <v>0</v>
      </c>
    </row>
    <row r="18" ht="16.95" hidden="1" customHeight="1" spans="1:9">
      <c r="A18" s="21" t="s">
        <v>2368</v>
      </c>
      <c r="B18" s="22">
        <f t="shared" si="1"/>
        <v>12727</v>
      </c>
      <c r="C18" s="22">
        <f t="shared" ref="C18:I18" si="2">SUM(C5)-SUM(C13)</f>
        <v>0</v>
      </c>
      <c r="D18" s="22">
        <f t="shared" si="2"/>
        <v>4773</v>
      </c>
      <c r="E18" s="22">
        <f t="shared" si="2"/>
        <v>8081</v>
      </c>
      <c r="F18" s="22">
        <f t="shared" si="2"/>
        <v>0</v>
      </c>
      <c r="G18" s="22">
        <f t="shared" si="2"/>
        <v>0</v>
      </c>
      <c r="H18" s="22">
        <f t="shared" si="2"/>
        <v>0</v>
      </c>
      <c r="I18" s="22">
        <f t="shared" si="2"/>
        <v>-127</v>
      </c>
    </row>
    <row r="19" ht="16.95" hidden="1" customHeight="1" spans="1:9">
      <c r="A19" s="21" t="s">
        <v>2369</v>
      </c>
      <c r="B19" s="22">
        <f t="shared" si="1"/>
        <v>25046</v>
      </c>
      <c r="C19" s="23">
        <v>0</v>
      </c>
      <c r="D19" s="23">
        <v>16722</v>
      </c>
      <c r="E19" s="23">
        <v>6906</v>
      </c>
      <c r="F19" s="23">
        <v>0</v>
      </c>
      <c r="G19" s="23">
        <v>0</v>
      </c>
      <c r="H19" s="23">
        <v>0</v>
      </c>
      <c r="I19" s="23">
        <v>1418</v>
      </c>
    </row>
  </sheetData>
  <mergeCells count="3">
    <mergeCell ref="A1:I1"/>
    <mergeCell ref="A2:I2"/>
    <mergeCell ref="A3:I3"/>
  </mergeCells>
  <dataValidations count="1">
    <dataValidation type="decimal" operator="between" allowBlank="1" showInputMessage="1" showErrorMessage="1" sqref="D5:E5 D6:D11 E6:E11">
      <formula1>-99999999999999</formula1>
      <formula2>99999999999999</formula2>
    </dataValidation>
  </dataValidations>
  <printOptions horizontalCentered="1"/>
  <pageMargins left="0.707638888888889" right="0.707638888888889" top="0.354166666666667" bottom="0.313888888888889" header="0.313888888888889" footer="0.313888888888889"/>
  <pageSetup paperSize="9" scale="99"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I9"/>
  <sheetViews>
    <sheetView showZeros="0" view="pageBreakPreview" zoomScaleNormal="100" workbookViewId="0">
      <selection activeCell="L9" sqref="L9"/>
    </sheetView>
  </sheetViews>
  <sheetFormatPr defaultColWidth="11.3666666666667" defaultRowHeight="12"/>
  <cols>
    <col min="1" max="1" width="40.8888888888889" customWidth="1"/>
    <col min="2" max="2" width="8.62222222222222" customWidth="1"/>
    <col min="3" max="5" width="9.87777777777778" customWidth="1"/>
    <col min="6" max="6" width="11.1222222222222" customWidth="1"/>
    <col min="7" max="9" width="9.87777777777778" customWidth="1"/>
  </cols>
  <sheetData>
    <row r="1" ht="23" spans="1:9">
      <c r="A1" s="17" t="s">
        <v>2370</v>
      </c>
      <c r="B1" s="17"/>
      <c r="C1" s="17"/>
      <c r="D1" s="17"/>
      <c r="E1" s="17"/>
      <c r="F1" s="17"/>
      <c r="G1" s="17"/>
      <c r="H1" s="17"/>
      <c r="I1" s="17"/>
    </row>
    <row r="2" ht="13" spans="1:9">
      <c r="A2" s="18"/>
      <c r="B2" s="18"/>
      <c r="C2" s="18"/>
      <c r="D2" s="18"/>
      <c r="E2" s="18"/>
      <c r="F2" s="18"/>
      <c r="G2" s="18"/>
      <c r="H2" s="18"/>
      <c r="I2" s="18"/>
    </row>
    <row r="3" ht="13" spans="1:9">
      <c r="A3" s="18" t="s">
        <v>758</v>
      </c>
      <c r="B3" s="18"/>
      <c r="C3" s="18"/>
      <c r="D3" s="18"/>
      <c r="E3" s="18"/>
      <c r="F3" s="18"/>
      <c r="G3" s="18"/>
      <c r="H3" s="18"/>
      <c r="I3" s="18"/>
    </row>
    <row r="4" ht="78" customHeight="1" spans="1:9">
      <c r="A4" s="19" t="s">
        <v>2347</v>
      </c>
      <c r="B4" s="20" t="s">
        <v>2295</v>
      </c>
      <c r="C4" s="20" t="s">
        <v>2348</v>
      </c>
      <c r="D4" s="20" t="s">
        <v>2349</v>
      </c>
      <c r="E4" s="20" t="s">
        <v>2350</v>
      </c>
      <c r="F4" s="20" t="s">
        <v>2351</v>
      </c>
      <c r="G4" s="20" t="s">
        <v>2352</v>
      </c>
      <c r="H4" s="20" t="s">
        <v>2353</v>
      </c>
      <c r="I4" s="20" t="s">
        <v>2354</v>
      </c>
    </row>
    <row r="5" ht="59" customHeight="1" spans="1:9">
      <c r="A5" s="21" t="s">
        <v>2363</v>
      </c>
      <c r="B5" s="22">
        <f>SUM(C5:I5)</f>
        <v>32801</v>
      </c>
      <c r="C5" s="23">
        <v>0</v>
      </c>
      <c r="D5" s="24">
        <v>8898</v>
      </c>
      <c r="E5" s="24">
        <v>23903</v>
      </c>
      <c r="F5" s="23">
        <v>0</v>
      </c>
      <c r="G5" s="23">
        <v>0</v>
      </c>
      <c r="H5" s="23">
        <v>0</v>
      </c>
      <c r="I5" s="23"/>
    </row>
    <row r="6" ht="59" customHeight="1" spans="1:9">
      <c r="A6" s="25" t="s">
        <v>2364</v>
      </c>
      <c r="B6" s="26">
        <f>SUM(C6:I6)</f>
        <v>30183</v>
      </c>
      <c r="C6" s="23">
        <v>0</v>
      </c>
      <c r="D6" s="24">
        <v>8891</v>
      </c>
      <c r="E6" s="24">
        <v>21292</v>
      </c>
      <c r="F6" s="23">
        <v>0</v>
      </c>
      <c r="G6" s="23">
        <v>0</v>
      </c>
      <c r="H6" s="23">
        <v>0</v>
      </c>
      <c r="I6" s="23"/>
    </row>
    <row r="7" ht="59" customHeight="1" spans="1:9">
      <c r="A7" s="27" t="s">
        <v>2365</v>
      </c>
      <c r="B7" s="22">
        <f>SUM(C7:I7)</f>
        <v>61</v>
      </c>
      <c r="C7" s="28">
        <v>0</v>
      </c>
      <c r="D7" s="24">
        <v>3</v>
      </c>
      <c r="E7" s="24">
        <v>58</v>
      </c>
      <c r="F7" s="23">
        <v>0</v>
      </c>
      <c r="G7" s="23">
        <v>0</v>
      </c>
      <c r="H7" s="23">
        <v>0</v>
      </c>
      <c r="I7" s="23"/>
    </row>
    <row r="8" ht="59" customHeight="1" spans="1:9">
      <c r="A8" s="25" t="s">
        <v>2366</v>
      </c>
      <c r="B8" s="29">
        <f>SUM(C8:I8)</f>
        <v>2556</v>
      </c>
      <c r="C8" s="23">
        <v>0</v>
      </c>
      <c r="D8" s="24">
        <v>4</v>
      </c>
      <c r="E8" s="24">
        <v>2552</v>
      </c>
      <c r="F8" s="23">
        <v>0</v>
      </c>
      <c r="G8" s="23">
        <v>0</v>
      </c>
      <c r="H8" s="23">
        <v>0</v>
      </c>
      <c r="I8" s="23"/>
    </row>
    <row r="9" ht="59" customHeight="1" spans="1:9">
      <c r="A9" s="25" t="s">
        <v>2371</v>
      </c>
      <c r="B9" s="22">
        <f>SUM(C9:I9)</f>
        <v>0</v>
      </c>
      <c r="C9" s="23">
        <v>0</v>
      </c>
      <c r="D9" s="24"/>
      <c r="E9" s="24"/>
      <c r="F9" s="23">
        <v>0</v>
      </c>
      <c r="G9" s="23">
        <v>0</v>
      </c>
      <c r="H9" s="23">
        <v>0</v>
      </c>
      <c r="I9" s="23">
        <v>0</v>
      </c>
    </row>
  </sheetData>
  <mergeCells count="3">
    <mergeCell ref="A1:I1"/>
    <mergeCell ref="A2:I2"/>
    <mergeCell ref="A3:I3"/>
  </mergeCells>
  <dataValidations count="1">
    <dataValidation type="decimal" operator="between" allowBlank="1" showInputMessage="1" showErrorMessage="1" sqref="D5:D9 E5:E9">
      <formula1>-99999999999999</formula1>
      <formula2>99999999999999</formula2>
    </dataValidation>
  </dataValidations>
  <printOptions horizontalCentered="1"/>
  <pageMargins left="0.707638888888889" right="0.707638888888889" top="0.354166666666667" bottom="0.313888888888889" header="0.313888888888889" footer="0.313888888888889"/>
  <pageSetup paperSize="9" scale="90"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C22"/>
  <sheetViews>
    <sheetView workbookViewId="0">
      <selection activeCell="C16" sqref="C16"/>
    </sheetView>
  </sheetViews>
  <sheetFormatPr defaultColWidth="12" defaultRowHeight="12" outlineLevelCol="2"/>
  <cols>
    <col min="1" max="1" width="9" customWidth="1"/>
    <col min="2" max="2" width="17.1666666666667" customWidth="1"/>
    <col min="3" max="3" width="75.8333333333333" customWidth="1"/>
  </cols>
  <sheetData>
    <row r="1" ht="41" customHeight="1" spans="1:3">
      <c r="A1" s="120" t="s">
        <v>41</v>
      </c>
      <c r="B1" s="120"/>
      <c r="C1" s="120"/>
    </row>
    <row r="2" ht="26" customHeight="1" spans="1:3">
      <c r="A2" s="121" t="s">
        <v>42</v>
      </c>
      <c r="B2" s="121" t="s">
        <v>43</v>
      </c>
      <c r="C2" s="121" t="s">
        <v>44</v>
      </c>
    </row>
    <row r="3" ht="30" customHeight="1" spans="1:3">
      <c r="A3" s="122">
        <v>1</v>
      </c>
      <c r="B3" s="121" t="s">
        <v>45</v>
      </c>
      <c r="C3" s="123" t="s">
        <v>46</v>
      </c>
    </row>
    <row r="4" ht="30" customHeight="1" spans="1:3">
      <c r="A4" s="122">
        <v>2</v>
      </c>
      <c r="B4" s="121" t="s">
        <v>47</v>
      </c>
      <c r="C4" s="123" t="s">
        <v>48</v>
      </c>
    </row>
    <row r="5" ht="30" customHeight="1" spans="1:3">
      <c r="A5" s="122">
        <v>3</v>
      </c>
      <c r="B5" s="121" t="s">
        <v>49</v>
      </c>
      <c r="C5" s="123" t="s">
        <v>50</v>
      </c>
    </row>
    <row r="6" ht="30" customHeight="1" spans="1:3">
      <c r="A6" s="122">
        <v>4</v>
      </c>
      <c r="B6" s="121" t="s">
        <v>51</v>
      </c>
      <c r="C6" s="123" t="s">
        <v>52</v>
      </c>
    </row>
    <row r="7" ht="30" customHeight="1" spans="1:3">
      <c r="A7" s="122">
        <v>5</v>
      </c>
      <c r="B7" s="121" t="s">
        <v>53</v>
      </c>
      <c r="C7" s="123" t="s">
        <v>54</v>
      </c>
    </row>
    <row r="8" ht="30" customHeight="1" spans="1:3">
      <c r="A8" s="122">
        <v>6</v>
      </c>
      <c r="B8" s="121" t="s">
        <v>55</v>
      </c>
      <c r="C8" s="123" t="s">
        <v>56</v>
      </c>
    </row>
    <row r="9" ht="30" customHeight="1" spans="1:3">
      <c r="A9" s="122">
        <v>7</v>
      </c>
      <c r="B9" s="121" t="s">
        <v>57</v>
      </c>
      <c r="C9" s="123" t="s">
        <v>58</v>
      </c>
    </row>
    <row r="10" ht="30" customHeight="1" spans="1:3">
      <c r="A10" s="122">
        <v>8</v>
      </c>
      <c r="B10" s="121" t="s">
        <v>59</v>
      </c>
      <c r="C10" s="123" t="s">
        <v>60</v>
      </c>
    </row>
    <row r="11" ht="30" customHeight="1" spans="1:3">
      <c r="A11" s="122">
        <v>9</v>
      </c>
      <c r="B11" s="121" t="s">
        <v>61</v>
      </c>
      <c r="C11" s="123" t="s">
        <v>62</v>
      </c>
    </row>
    <row r="12" ht="30" customHeight="1" spans="1:3">
      <c r="A12" s="122">
        <v>10</v>
      </c>
      <c r="B12" s="121" t="s">
        <v>63</v>
      </c>
      <c r="C12" s="123" t="s">
        <v>64</v>
      </c>
    </row>
    <row r="13" ht="30" customHeight="1" spans="1:3">
      <c r="A13" s="122">
        <v>11</v>
      </c>
      <c r="B13" s="121" t="s">
        <v>65</v>
      </c>
      <c r="C13" s="123" t="s">
        <v>66</v>
      </c>
    </row>
    <row r="14" ht="30" customHeight="1" spans="1:3">
      <c r="A14" s="122">
        <v>12</v>
      </c>
      <c r="B14" s="121" t="s">
        <v>67</v>
      </c>
      <c r="C14" s="123" t="s">
        <v>68</v>
      </c>
    </row>
    <row r="15" ht="30" customHeight="1" spans="1:3">
      <c r="A15" s="122">
        <v>13</v>
      </c>
      <c r="B15" s="121" t="s">
        <v>69</v>
      </c>
      <c r="C15" s="123" t="s">
        <v>70</v>
      </c>
    </row>
    <row r="16" ht="30" customHeight="1" spans="1:3">
      <c r="A16" s="122">
        <v>14</v>
      </c>
      <c r="B16" s="121" t="s">
        <v>71</v>
      </c>
      <c r="C16" s="123" t="s">
        <v>72</v>
      </c>
    </row>
    <row r="17" ht="30" customHeight="1" spans="1:3">
      <c r="A17" s="122">
        <v>15</v>
      </c>
      <c r="B17" s="121" t="s">
        <v>73</v>
      </c>
      <c r="C17" s="123" t="s">
        <v>74</v>
      </c>
    </row>
    <row r="18" ht="30" customHeight="1" spans="1:3">
      <c r="A18" s="122">
        <v>16</v>
      </c>
      <c r="B18" s="121" t="s">
        <v>75</v>
      </c>
      <c r="C18" s="123" t="s">
        <v>76</v>
      </c>
    </row>
    <row r="19" ht="30" customHeight="1" spans="1:3">
      <c r="A19" s="122">
        <v>17</v>
      </c>
      <c r="B19" s="121" t="s">
        <v>77</v>
      </c>
      <c r="C19" s="123" t="s">
        <v>78</v>
      </c>
    </row>
    <row r="20" ht="30" customHeight="1" spans="1:3">
      <c r="A20" s="122">
        <v>18</v>
      </c>
      <c r="B20" s="121" t="s">
        <v>79</v>
      </c>
      <c r="C20" s="123" t="s">
        <v>80</v>
      </c>
    </row>
    <row r="21" ht="30" customHeight="1" spans="1:3">
      <c r="A21" s="122">
        <v>19</v>
      </c>
      <c r="B21" s="121" t="s">
        <v>81</v>
      </c>
      <c r="C21" s="123" t="s">
        <v>82</v>
      </c>
    </row>
    <row r="22" ht="21" spans="1:3">
      <c r="A22" s="122">
        <v>20</v>
      </c>
      <c r="B22" s="121" t="s">
        <v>83</v>
      </c>
      <c r="C22" s="123" t="s">
        <v>84</v>
      </c>
    </row>
  </sheetData>
  <mergeCells count="1">
    <mergeCell ref="A1:C1"/>
  </mergeCells>
  <pageMargins left="0.75" right="0.75" top="1" bottom="1" header="0.511805555555556" footer="0.511805555555556"/>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C5"/>
  <sheetViews>
    <sheetView showGridLines="0" showZeros="0" view="pageBreakPreview" zoomScaleNormal="100" workbookViewId="0">
      <selection activeCell="C16" sqref="C16"/>
    </sheetView>
  </sheetViews>
  <sheetFormatPr defaultColWidth="11.2555555555556" defaultRowHeight="12" outlineLevelRow="4" outlineLevelCol="2"/>
  <cols>
    <col min="1" max="1" width="34.5333333333333" customWidth="1"/>
    <col min="2" max="3" width="54.5333333333333" customWidth="1"/>
  </cols>
  <sheetData>
    <row r="1" ht="20.1" customHeight="1" spans="1:1">
      <c r="A1" s="11"/>
    </row>
    <row r="2" ht="30" customHeight="1" spans="1:3">
      <c r="A2" s="12" t="s">
        <v>2372</v>
      </c>
      <c r="B2" s="12"/>
      <c r="C2" s="12"/>
    </row>
    <row r="3" ht="20.1" customHeight="1" spans="3:3">
      <c r="C3" s="13" t="s">
        <v>2373</v>
      </c>
    </row>
    <row r="4" ht="30" customHeight="1" spans="1:3">
      <c r="A4" s="14" t="s">
        <v>2347</v>
      </c>
      <c r="B4" s="14" t="s">
        <v>2374</v>
      </c>
      <c r="C4" s="14" t="s">
        <v>2375</v>
      </c>
    </row>
    <row r="5" ht="30" customHeight="1" spans="1:3">
      <c r="A5" s="14" t="s">
        <v>2376</v>
      </c>
      <c r="B5" s="15">
        <v>20.9976</v>
      </c>
      <c r="C5" s="15">
        <v>20.7459</v>
      </c>
    </row>
  </sheetData>
  <mergeCells count="1">
    <mergeCell ref="A2:C2"/>
  </mergeCells>
  <printOptions horizontalCentered="1"/>
  <pageMargins left="0.707638888888889" right="0.707638888888889" top="0.354166666666667" bottom="0.313888888888889" header="0.313888888888889" footer="0.313888888888889"/>
  <pageSetup paperSize="9"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C18"/>
  <sheetViews>
    <sheetView view="pageBreakPreview" zoomScaleNormal="100" workbookViewId="0">
      <selection activeCell="E19" sqref="E19"/>
    </sheetView>
  </sheetViews>
  <sheetFormatPr defaultColWidth="11.2555555555556" defaultRowHeight="12" outlineLevelCol="2"/>
  <cols>
    <col min="1" max="1" width="36.5666666666667" customWidth="1"/>
    <col min="2" max="3" width="53.5888888888889" customWidth="1"/>
  </cols>
  <sheetData>
    <row r="1" ht="20.1" customHeight="1" spans="1:1">
      <c r="A1" s="11"/>
    </row>
    <row r="2" ht="30" customHeight="1" spans="1:3">
      <c r="A2" s="12" t="s">
        <v>2377</v>
      </c>
      <c r="B2" s="12"/>
      <c r="C2" s="12"/>
    </row>
    <row r="3" ht="20.1" customHeight="1" spans="3:3">
      <c r="C3" s="13" t="s">
        <v>2373</v>
      </c>
    </row>
    <row r="4" ht="30" customHeight="1" spans="1:3">
      <c r="A4" s="14" t="s">
        <v>2347</v>
      </c>
      <c r="B4" s="14" t="s">
        <v>2374</v>
      </c>
      <c r="C4" s="14" t="s">
        <v>2375</v>
      </c>
    </row>
    <row r="5" ht="30" customHeight="1" spans="1:3">
      <c r="A5" s="14" t="s">
        <v>2376</v>
      </c>
      <c r="B5" s="15">
        <v>23.8248</v>
      </c>
      <c r="C5" s="15">
        <v>23.8246</v>
      </c>
    </row>
    <row r="18" ht="15.5" spans="3:3">
      <c r="C18" s="16"/>
    </row>
  </sheetData>
  <mergeCells count="1">
    <mergeCell ref="A2:C2"/>
  </mergeCells>
  <pageMargins left="0.75" right="0.75" top="1" bottom="1" header="0.5" footer="0.5"/>
  <pageSetup paperSize="9" scale="74"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B11"/>
  <sheetViews>
    <sheetView tabSelected="1" view="pageBreakPreview" zoomScaleNormal="100" workbookViewId="0">
      <selection activeCell="F9" sqref="F9"/>
    </sheetView>
  </sheetViews>
  <sheetFormatPr defaultColWidth="12" defaultRowHeight="12" outlineLevelCol="1"/>
  <cols>
    <col min="1" max="1" width="56.6666666666667" customWidth="1"/>
    <col min="2" max="2" width="61.6666666666667" customWidth="1"/>
  </cols>
  <sheetData>
    <row r="1" ht="48" customHeight="1" spans="1:2">
      <c r="A1" s="1" t="s">
        <v>2378</v>
      </c>
      <c r="B1" s="1"/>
    </row>
    <row r="2" ht="23" customHeight="1" spans="1:2">
      <c r="A2" s="2" t="s">
        <v>758</v>
      </c>
      <c r="B2" s="2"/>
    </row>
    <row r="3" ht="23" customHeight="1" spans="1:2">
      <c r="A3" s="3" t="s">
        <v>1840</v>
      </c>
      <c r="B3" s="3" t="s">
        <v>2379</v>
      </c>
    </row>
    <row r="4" ht="23" customHeight="1" spans="1:2">
      <c r="A4" s="3" t="s">
        <v>2295</v>
      </c>
      <c r="B4" s="4">
        <f>SUM(B5,B6,B7)</f>
        <v>1718</v>
      </c>
    </row>
    <row r="5" ht="23" customHeight="1" spans="1:2">
      <c r="A5" s="5" t="s">
        <v>2380</v>
      </c>
      <c r="B5" s="6">
        <v>0</v>
      </c>
    </row>
    <row r="6" ht="23" customHeight="1" spans="1:2">
      <c r="A6" s="5" t="s">
        <v>2381</v>
      </c>
      <c r="B6" s="6">
        <v>753</v>
      </c>
    </row>
    <row r="7" ht="23" customHeight="1" spans="1:2">
      <c r="A7" s="5" t="s">
        <v>2382</v>
      </c>
      <c r="B7" s="6">
        <v>965</v>
      </c>
    </row>
    <row r="8" ht="39" customHeight="1" spans="1:2">
      <c r="A8" s="7" t="s">
        <v>2383</v>
      </c>
      <c r="B8" s="6">
        <v>611</v>
      </c>
    </row>
    <row r="9" ht="48" customHeight="1" spans="1:2">
      <c r="A9" s="8" t="s">
        <v>2384</v>
      </c>
      <c r="B9" s="6">
        <v>354</v>
      </c>
    </row>
    <row r="10" ht="23" hidden="1" customHeight="1" spans="1:2">
      <c r="A10" s="9"/>
      <c r="B10" s="9"/>
    </row>
    <row r="11" ht="130" customHeight="1" spans="1:2">
      <c r="A11" s="10" t="s">
        <v>2385</v>
      </c>
      <c r="B11" s="10"/>
    </row>
  </sheetData>
  <mergeCells count="4">
    <mergeCell ref="A1:B1"/>
    <mergeCell ref="A2:B2"/>
    <mergeCell ref="A10:B10"/>
    <mergeCell ref="A11:B11"/>
  </mergeCells>
  <pageMargins left="0.75" right="0.75" top="1" bottom="1" header="0.511805555555556" footer="0.511805555555556"/>
  <pageSetup paperSize="9" scale="90"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C703"/>
  <sheetViews>
    <sheetView showGridLines="0" showZeros="0" topLeftCell="A14" workbookViewId="0">
      <selection activeCell="E38" sqref="E38"/>
    </sheetView>
  </sheetViews>
  <sheetFormatPr defaultColWidth="11.2555555555556" defaultRowHeight="12" outlineLevelCol="2"/>
  <cols>
    <col min="1" max="1" width="16.2555555555556" customWidth="1"/>
    <col min="2" max="2" width="59.7555555555556" customWidth="1"/>
    <col min="3" max="3" width="18.6222222222222" customWidth="1"/>
  </cols>
  <sheetData>
    <row r="1" ht="23" spans="1:3">
      <c r="A1" s="17" t="s">
        <v>85</v>
      </c>
      <c r="B1" s="17"/>
      <c r="C1" s="17"/>
    </row>
    <row r="2" ht="13" spans="1:3">
      <c r="A2" s="18"/>
      <c r="B2" s="18"/>
      <c r="C2" s="18"/>
    </row>
    <row r="3" ht="13" spans="1:3">
      <c r="A3" s="18" t="s">
        <v>86</v>
      </c>
      <c r="B3" s="18"/>
      <c r="C3" s="18"/>
    </row>
    <row r="4" s="111" customFormat="1" ht="17.25" customHeight="1" spans="1:3">
      <c r="A4" s="79" t="s">
        <v>87</v>
      </c>
      <c r="B4" s="79" t="s">
        <v>88</v>
      </c>
      <c r="C4" s="79" t="s">
        <v>89</v>
      </c>
    </row>
    <row r="5" s="111" customFormat="1" ht="17.25" customHeight="1" spans="1:3">
      <c r="A5" s="88"/>
      <c r="B5" s="79" t="s">
        <v>90</v>
      </c>
      <c r="C5" s="80">
        <f>SUM(C6,C353)</f>
        <v>58355</v>
      </c>
    </row>
    <row r="6" s="111" customFormat="1" ht="17.25" customHeight="1" spans="1:3">
      <c r="A6" s="88">
        <v>101</v>
      </c>
      <c r="B6" s="78" t="s">
        <v>91</v>
      </c>
      <c r="C6" s="80">
        <f>C7+C45+C65+C190+C255+C262+C267+C283+C292+C298+C307+C316+C319+C322+C325+C337+C341+C344+C347+C350</f>
        <v>37377</v>
      </c>
    </row>
    <row r="7" s="111" customFormat="1" ht="17.25" customHeight="1" spans="1:3">
      <c r="A7" s="88">
        <v>10101</v>
      </c>
      <c r="B7" s="78" t="s">
        <v>92</v>
      </c>
      <c r="C7" s="80">
        <f>SUM(C8,C38,C42)</f>
        <v>11185</v>
      </c>
    </row>
    <row r="8" s="111" customFormat="1" ht="17.25" customHeight="1" spans="1:3">
      <c r="A8" s="88">
        <v>1010101</v>
      </c>
      <c r="B8" s="78" t="s">
        <v>93</v>
      </c>
      <c r="C8" s="80">
        <f>SUM(C9:C37)</f>
        <v>11185</v>
      </c>
    </row>
    <row r="9" s="111" customFormat="1" ht="17.25" customHeight="1" spans="1:3">
      <c r="A9" s="88">
        <v>101010101</v>
      </c>
      <c r="B9" s="88" t="s">
        <v>94</v>
      </c>
      <c r="C9" s="91">
        <v>812</v>
      </c>
    </row>
    <row r="10" s="111" customFormat="1" ht="17.25" customHeight="1" spans="1:3">
      <c r="A10" s="88">
        <v>101010102</v>
      </c>
      <c r="B10" s="88" t="s">
        <v>95</v>
      </c>
      <c r="C10" s="91">
        <v>451</v>
      </c>
    </row>
    <row r="11" s="111" customFormat="1" ht="17.25" customHeight="1" spans="1:3">
      <c r="A11" s="88">
        <v>101010103</v>
      </c>
      <c r="B11" s="88" t="s">
        <v>96</v>
      </c>
      <c r="C11" s="91">
        <v>1551</v>
      </c>
    </row>
    <row r="12" s="111" customFormat="1" ht="17.25" customHeight="1" spans="1:3">
      <c r="A12" s="88">
        <v>101010104</v>
      </c>
      <c r="B12" s="88" t="s">
        <v>97</v>
      </c>
      <c r="C12" s="91"/>
    </row>
    <row r="13" s="111" customFormat="1" ht="17.25" customHeight="1" spans="1:3">
      <c r="A13" s="88">
        <v>101010105</v>
      </c>
      <c r="B13" s="88" t="s">
        <v>98</v>
      </c>
      <c r="C13" s="91">
        <v>19</v>
      </c>
    </row>
    <row r="14" s="111" customFormat="1" ht="17.25" customHeight="1" spans="1:3">
      <c r="A14" s="88">
        <v>101010106</v>
      </c>
      <c r="B14" s="88" t="s">
        <v>99</v>
      </c>
      <c r="C14" s="91">
        <v>10193</v>
      </c>
    </row>
    <row r="15" s="111" customFormat="1" ht="17.25" customHeight="1" spans="1:3">
      <c r="A15" s="88">
        <v>101010117</v>
      </c>
      <c r="B15" s="88" t="s">
        <v>100</v>
      </c>
      <c r="C15" s="91"/>
    </row>
    <row r="16" s="111" customFormat="1" ht="17.25" customHeight="1" spans="1:3">
      <c r="A16" s="88">
        <v>101010118</v>
      </c>
      <c r="B16" s="88" t="s">
        <v>101</v>
      </c>
      <c r="C16" s="91"/>
    </row>
    <row r="17" s="111" customFormat="1" ht="17.25" customHeight="1" spans="1:3">
      <c r="A17" s="88">
        <v>101010119</v>
      </c>
      <c r="B17" s="88" t="s">
        <v>102</v>
      </c>
      <c r="C17" s="91">
        <v>390</v>
      </c>
    </row>
    <row r="18" s="111" customFormat="1" ht="17.25" customHeight="1" spans="1:3">
      <c r="A18" s="88">
        <v>101010120</v>
      </c>
      <c r="B18" s="88" t="s">
        <v>103</v>
      </c>
      <c r="C18" s="91">
        <v>81</v>
      </c>
    </row>
    <row r="19" s="111" customFormat="1" ht="17.25" customHeight="1" spans="1:3">
      <c r="A19" s="88">
        <v>101010121</v>
      </c>
      <c r="B19" s="88" t="s">
        <v>104</v>
      </c>
      <c r="C19" s="91"/>
    </row>
    <row r="20" s="111" customFormat="1" ht="17.25" customHeight="1" spans="1:3">
      <c r="A20" s="88">
        <v>101010122</v>
      </c>
      <c r="B20" s="88" t="s">
        <v>105</v>
      </c>
      <c r="C20" s="91"/>
    </row>
    <row r="21" s="111" customFormat="1" ht="17.25" customHeight="1" spans="1:3">
      <c r="A21" s="88">
        <v>101010125</v>
      </c>
      <c r="B21" s="88" t="s">
        <v>106</v>
      </c>
      <c r="C21" s="91"/>
    </row>
    <row r="22" s="111" customFormat="1" ht="17.25" customHeight="1" spans="1:3">
      <c r="A22" s="88">
        <v>101010127</v>
      </c>
      <c r="B22" s="88" t="s">
        <v>107</v>
      </c>
      <c r="C22" s="91"/>
    </row>
    <row r="23" s="111" customFormat="1" ht="17.25" customHeight="1" spans="1:3">
      <c r="A23" s="88">
        <v>101010129</v>
      </c>
      <c r="B23" s="88" t="s">
        <v>108</v>
      </c>
      <c r="C23" s="91">
        <v>-1181</v>
      </c>
    </row>
    <row r="24" s="111" customFormat="1" ht="17.25" customHeight="1" spans="1:3">
      <c r="A24" s="88">
        <v>101010131</v>
      </c>
      <c r="B24" s="88" t="s">
        <v>109</v>
      </c>
      <c r="C24" s="91"/>
    </row>
    <row r="25" s="111" customFormat="1" ht="17.25" customHeight="1" spans="1:3">
      <c r="A25" s="88">
        <v>101010132</v>
      </c>
      <c r="B25" s="88" t="s">
        <v>110</v>
      </c>
      <c r="C25" s="91"/>
    </row>
    <row r="26" s="111" customFormat="1" ht="17.25" customHeight="1" spans="1:3">
      <c r="A26" s="88">
        <v>101010133</v>
      </c>
      <c r="B26" s="88" t="s">
        <v>111</v>
      </c>
      <c r="C26" s="91">
        <v>-74</v>
      </c>
    </row>
    <row r="27" s="111" customFormat="1" ht="17.25" customHeight="1" spans="1:3">
      <c r="A27" s="88">
        <v>101010134</v>
      </c>
      <c r="B27" s="88" t="s">
        <v>112</v>
      </c>
      <c r="C27" s="91"/>
    </row>
    <row r="28" s="111" customFormat="1" ht="17.25" customHeight="1" spans="1:3">
      <c r="A28" s="88">
        <v>101010135</v>
      </c>
      <c r="B28" s="88" t="s">
        <v>113</v>
      </c>
      <c r="C28" s="91"/>
    </row>
    <row r="29" s="111" customFormat="1" ht="17.25" customHeight="1" spans="1:3">
      <c r="A29" s="88">
        <v>101010136</v>
      </c>
      <c r="B29" s="88" t="s">
        <v>114</v>
      </c>
      <c r="C29" s="91"/>
    </row>
    <row r="30" s="111" customFormat="1" ht="17.25" customHeight="1" spans="1:3">
      <c r="A30" s="88">
        <v>101010137</v>
      </c>
      <c r="B30" s="88" t="s">
        <v>115</v>
      </c>
      <c r="C30" s="91"/>
    </row>
    <row r="31" s="111" customFormat="1" ht="17.25" customHeight="1" spans="1:3">
      <c r="A31" s="88">
        <v>101010138</v>
      </c>
      <c r="B31" s="88" t="s">
        <v>116</v>
      </c>
      <c r="C31" s="91">
        <v>-1057</v>
      </c>
    </row>
    <row r="32" s="111" customFormat="1" ht="17.25" customHeight="1" spans="1:3">
      <c r="A32" s="88">
        <v>101010150</v>
      </c>
      <c r="B32" s="88" t="s">
        <v>117</v>
      </c>
      <c r="C32" s="91"/>
    </row>
    <row r="33" s="111" customFormat="1" ht="17.25" customHeight="1" spans="1:3">
      <c r="A33" s="88">
        <v>101010151</v>
      </c>
      <c r="B33" s="88" t="s">
        <v>118</v>
      </c>
      <c r="C33" s="91"/>
    </row>
    <row r="34" s="111" customFormat="1" ht="17.25" customHeight="1" spans="1:3">
      <c r="A34" s="88">
        <v>101010152</v>
      </c>
      <c r="B34" s="88" t="s">
        <v>119</v>
      </c>
      <c r="C34" s="91"/>
    </row>
    <row r="35" s="111" customFormat="1" ht="17.25" customHeight="1" spans="1:3">
      <c r="A35" s="88">
        <v>101010153</v>
      </c>
      <c r="B35" s="88" t="s">
        <v>120</v>
      </c>
      <c r="C35" s="91"/>
    </row>
    <row r="36" s="111" customFormat="1" ht="17.25" customHeight="1" spans="1:3">
      <c r="A36" s="88">
        <v>101010154</v>
      </c>
      <c r="B36" s="88" t="s">
        <v>121</v>
      </c>
      <c r="C36" s="91"/>
    </row>
    <row r="37" s="111" customFormat="1" ht="17.25" customHeight="1" spans="1:3">
      <c r="A37" s="88">
        <v>101010155</v>
      </c>
      <c r="B37" s="88" t="s">
        <v>122</v>
      </c>
      <c r="C37" s="91"/>
    </row>
    <row r="38" s="111" customFormat="1" ht="17.25" customHeight="1" spans="1:3">
      <c r="A38" s="88">
        <v>1010102</v>
      </c>
      <c r="B38" s="78" t="s">
        <v>123</v>
      </c>
      <c r="C38" s="80">
        <f>SUM(C39:C41)</f>
        <v>0</v>
      </c>
    </row>
    <row r="39" s="111" customFormat="1" ht="17.25" customHeight="1" spans="1:3">
      <c r="A39" s="88">
        <v>101010201</v>
      </c>
      <c r="B39" s="88" t="s">
        <v>124</v>
      </c>
      <c r="C39" s="91"/>
    </row>
    <row r="40" s="111" customFormat="1" ht="17.25" customHeight="1" spans="1:3">
      <c r="A40" s="88">
        <v>101010220</v>
      </c>
      <c r="B40" s="88" t="s">
        <v>125</v>
      </c>
      <c r="C40" s="91"/>
    </row>
    <row r="41" s="111" customFormat="1" ht="17.25" customHeight="1" spans="1:3">
      <c r="A41" s="88">
        <v>101010221</v>
      </c>
      <c r="B41" s="88" t="s">
        <v>126</v>
      </c>
      <c r="C41" s="91"/>
    </row>
    <row r="42" s="111" customFormat="1" ht="17.25" customHeight="1" spans="1:3">
      <c r="A42" s="88">
        <v>1010103</v>
      </c>
      <c r="B42" s="78" t="s">
        <v>127</v>
      </c>
      <c r="C42" s="80">
        <f>C43+C44</f>
        <v>0</v>
      </c>
    </row>
    <row r="43" s="111" customFormat="1" ht="17.25" customHeight="1" spans="1:3">
      <c r="A43" s="88">
        <v>101010301</v>
      </c>
      <c r="B43" s="88" t="s">
        <v>128</v>
      </c>
      <c r="C43" s="91"/>
    </row>
    <row r="44" s="111" customFormat="1" ht="17.25" customHeight="1" spans="1:3">
      <c r="A44" s="88">
        <v>101010302</v>
      </c>
      <c r="B44" s="88" t="s">
        <v>129</v>
      </c>
      <c r="C44" s="91"/>
    </row>
    <row r="45" s="111" customFormat="1" ht="17.25" customHeight="1" spans="1:3">
      <c r="A45" s="88">
        <v>10102</v>
      </c>
      <c r="B45" s="78" t="s">
        <v>130</v>
      </c>
      <c r="C45" s="80">
        <f>SUM(C46,C58,C64)</f>
        <v>0</v>
      </c>
    </row>
    <row r="46" s="111" customFormat="1" ht="17.25" customHeight="1" spans="1:3">
      <c r="A46" s="88">
        <v>1010201</v>
      </c>
      <c r="B46" s="78" t="s">
        <v>131</v>
      </c>
      <c r="C46" s="80">
        <f>SUM(C47:C57)</f>
        <v>0</v>
      </c>
    </row>
    <row r="47" s="111" customFormat="1" ht="17.25" customHeight="1" spans="1:3">
      <c r="A47" s="88">
        <v>101020101</v>
      </c>
      <c r="B47" s="88" t="s">
        <v>132</v>
      </c>
      <c r="C47" s="91"/>
    </row>
    <row r="48" s="111" customFormat="1" ht="17.25" customHeight="1" spans="1:3">
      <c r="A48" s="88">
        <v>101020102</v>
      </c>
      <c r="B48" s="88" t="s">
        <v>133</v>
      </c>
      <c r="C48" s="91"/>
    </row>
    <row r="49" s="111" customFormat="1" ht="17.25" customHeight="1" spans="1:3">
      <c r="A49" s="88">
        <v>101020103</v>
      </c>
      <c r="B49" s="88" t="s">
        <v>134</v>
      </c>
      <c r="C49" s="91"/>
    </row>
    <row r="50" s="111" customFormat="1" ht="17.25" customHeight="1" spans="1:3">
      <c r="A50" s="88">
        <v>101020104</v>
      </c>
      <c r="B50" s="88" t="s">
        <v>135</v>
      </c>
      <c r="C50" s="91"/>
    </row>
    <row r="51" s="111" customFormat="1" ht="17.25" customHeight="1" spans="1:3">
      <c r="A51" s="88">
        <v>101020105</v>
      </c>
      <c r="B51" s="88" t="s">
        <v>136</v>
      </c>
      <c r="C51" s="91"/>
    </row>
    <row r="52" s="111" customFormat="1" ht="17.25" customHeight="1" spans="1:3">
      <c r="A52" s="88">
        <v>101020106</v>
      </c>
      <c r="B52" s="88" t="s">
        <v>137</v>
      </c>
      <c r="C52" s="91"/>
    </row>
    <row r="53" s="111" customFormat="1" ht="17.25" customHeight="1" spans="1:3">
      <c r="A53" s="88">
        <v>101020107</v>
      </c>
      <c r="B53" s="88" t="s">
        <v>138</v>
      </c>
      <c r="C53" s="91"/>
    </row>
    <row r="54" s="111" customFormat="1" ht="17.25" customHeight="1" spans="1:3">
      <c r="A54" s="88">
        <v>101020119</v>
      </c>
      <c r="B54" s="88" t="s">
        <v>139</v>
      </c>
      <c r="C54" s="91"/>
    </row>
    <row r="55" s="111" customFormat="1" ht="17.25" customHeight="1" spans="1:3">
      <c r="A55" s="88">
        <v>101020120</v>
      </c>
      <c r="B55" s="88" t="s">
        <v>140</v>
      </c>
      <c r="C55" s="91"/>
    </row>
    <row r="56" s="111" customFormat="1" ht="17.25" customHeight="1" spans="1:3">
      <c r="A56" s="88">
        <v>101020121</v>
      </c>
      <c r="B56" s="88" t="s">
        <v>141</v>
      </c>
      <c r="C56" s="91"/>
    </row>
    <row r="57" s="111" customFormat="1" ht="17.25" customHeight="1" spans="1:3">
      <c r="A57" s="88">
        <v>101020129</v>
      </c>
      <c r="B57" s="88" t="s">
        <v>142</v>
      </c>
      <c r="C57" s="91"/>
    </row>
    <row r="58" s="111" customFormat="1" ht="17.25" customHeight="1" spans="1:3">
      <c r="A58" s="88">
        <v>1010202</v>
      </c>
      <c r="B58" s="78" t="s">
        <v>143</v>
      </c>
      <c r="C58" s="80">
        <f>SUM(C59:C63)</f>
        <v>0</v>
      </c>
    </row>
    <row r="59" s="111" customFormat="1" ht="17.25" customHeight="1" spans="1:3">
      <c r="A59" s="88">
        <v>101020202</v>
      </c>
      <c r="B59" s="88" t="s">
        <v>144</v>
      </c>
      <c r="C59" s="91"/>
    </row>
    <row r="60" s="111" customFormat="1" ht="17.25" customHeight="1" spans="1:3">
      <c r="A60" s="88">
        <v>101020209</v>
      </c>
      <c r="B60" s="88" t="s">
        <v>145</v>
      </c>
      <c r="C60" s="91"/>
    </row>
    <row r="61" s="111" customFormat="1" ht="17.25" customHeight="1" spans="1:3">
      <c r="A61" s="88">
        <v>101020220</v>
      </c>
      <c r="B61" s="88" t="s">
        <v>146</v>
      </c>
      <c r="C61" s="91"/>
    </row>
    <row r="62" s="111" customFormat="1" ht="17.25" customHeight="1" spans="1:3">
      <c r="A62" s="88">
        <v>101020221</v>
      </c>
      <c r="B62" s="88" t="s">
        <v>147</v>
      </c>
      <c r="C62" s="91"/>
    </row>
    <row r="63" s="111" customFormat="1" ht="17.25" customHeight="1" spans="1:3">
      <c r="A63" s="88">
        <v>101020229</v>
      </c>
      <c r="B63" s="88" t="s">
        <v>148</v>
      </c>
      <c r="C63" s="91"/>
    </row>
    <row r="64" s="111" customFormat="1" ht="17.25" customHeight="1" spans="1:3">
      <c r="A64" s="88">
        <v>1010203</v>
      </c>
      <c r="B64" s="78" t="s">
        <v>149</v>
      </c>
      <c r="C64" s="91"/>
    </row>
    <row r="65" s="111" customFormat="1" ht="17.25" customHeight="1" spans="1:3">
      <c r="A65" s="88">
        <v>10104</v>
      </c>
      <c r="B65" s="78" t="s">
        <v>150</v>
      </c>
      <c r="C65" s="80">
        <f>SUM(C66:C82,C86:C91,C95,C100:C101,C105:C111,C128:C129,C132:C134,C139,C144,C149,C154,C159,C164,C169,C174,C179,C184,C188,C189)</f>
        <v>1504</v>
      </c>
    </row>
    <row r="66" s="111" customFormat="1" ht="17.25" customHeight="1" spans="1:3">
      <c r="A66" s="88">
        <v>1010401</v>
      </c>
      <c r="B66" s="78" t="s">
        <v>151</v>
      </c>
      <c r="C66" s="91"/>
    </row>
    <row r="67" s="111" customFormat="1" ht="17.25" customHeight="1" spans="1:3">
      <c r="A67" s="88">
        <v>1010402</v>
      </c>
      <c r="B67" s="78" t="s">
        <v>152</v>
      </c>
      <c r="C67" s="91"/>
    </row>
    <row r="68" s="111" customFormat="1" ht="17.25" customHeight="1" spans="1:3">
      <c r="A68" s="88">
        <v>1010403</v>
      </c>
      <c r="B68" s="78" t="s">
        <v>153</v>
      </c>
      <c r="C68" s="91"/>
    </row>
    <row r="69" s="111" customFormat="1" ht="17.25" customHeight="1" spans="1:3">
      <c r="A69" s="88">
        <v>1010404</v>
      </c>
      <c r="B69" s="78" t="s">
        <v>154</v>
      </c>
      <c r="C69" s="91">
        <v>3</v>
      </c>
    </row>
    <row r="70" s="111" customFormat="1" ht="17.25" customHeight="1" spans="1:3">
      <c r="A70" s="88">
        <v>1010405</v>
      </c>
      <c r="B70" s="78" t="s">
        <v>155</v>
      </c>
      <c r="C70" s="91"/>
    </row>
    <row r="71" s="111" customFormat="1" ht="17.25" customHeight="1" spans="1:3">
      <c r="A71" s="88">
        <v>1010406</v>
      </c>
      <c r="B71" s="78" t="s">
        <v>156</v>
      </c>
      <c r="C71" s="91"/>
    </row>
    <row r="72" s="111" customFormat="1" ht="17.25" customHeight="1" spans="1:3">
      <c r="A72" s="88">
        <v>1010407</v>
      </c>
      <c r="B72" s="78" t="s">
        <v>157</v>
      </c>
      <c r="C72" s="91"/>
    </row>
    <row r="73" s="111" customFormat="1" ht="17.25" customHeight="1" spans="1:3">
      <c r="A73" s="88">
        <v>1010408</v>
      </c>
      <c r="B73" s="78" t="s">
        <v>158</v>
      </c>
      <c r="C73" s="91"/>
    </row>
    <row r="74" s="111" customFormat="1" ht="17.25" customHeight="1" spans="1:3">
      <c r="A74" s="88">
        <v>1010409</v>
      </c>
      <c r="B74" s="78" t="s">
        <v>159</v>
      </c>
      <c r="C74" s="91"/>
    </row>
    <row r="75" s="111" customFormat="1" ht="17.25" customHeight="1" spans="1:3">
      <c r="A75" s="88">
        <v>1010410</v>
      </c>
      <c r="B75" s="78" t="s">
        <v>160</v>
      </c>
      <c r="C75" s="91"/>
    </row>
    <row r="76" s="111" customFormat="1" ht="17.25" customHeight="1" spans="1:3">
      <c r="A76" s="88">
        <v>1010411</v>
      </c>
      <c r="B76" s="78" t="s">
        <v>161</v>
      </c>
      <c r="C76" s="91"/>
    </row>
    <row r="77" s="111" customFormat="1" ht="17.25" customHeight="1" spans="1:3">
      <c r="A77" s="88">
        <v>1010412</v>
      </c>
      <c r="B77" s="78" t="s">
        <v>162</v>
      </c>
      <c r="C77" s="91"/>
    </row>
    <row r="78" s="111" customFormat="1" ht="17.25" customHeight="1" spans="1:3">
      <c r="A78" s="88">
        <v>1010413</v>
      </c>
      <c r="B78" s="78" t="s">
        <v>163</v>
      </c>
      <c r="C78" s="91"/>
    </row>
    <row r="79" s="111" customFormat="1" ht="17.25" customHeight="1" spans="1:3">
      <c r="A79" s="88">
        <v>1010414</v>
      </c>
      <c r="B79" s="78" t="s">
        <v>164</v>
      </c>
      <c r="C79" s="91"/>
    </row>
    <row r="80" s="111" customFormat="1" ht="17.25" customHeight="1" spans="1:3">
      <c r="A80" s="88">
        <v>1010415</v>
      </c>
      <c r="B80" s="78" t="s">
        <v>165</v>
      </c>
      <c r="C80" s="91"/>
    </row>
    <row r="81" s="111" customFormat="1" ht="17.25" customHeight="1" spans="1:3">
      <c r="A81" s="88">
        <v>1010416</v>
      </c>
      <c r="B81" s="78" t="s">
        <v>166</v>
      </c>
      <c r="C81" s="91"/>
    </row>
    <row r="82" s="111" customFormat="1" ht="17.25" customHeight="1" spans="1:3">
      <c r="A82" s="88">
        <v>1010417</v>
      </c>
      <c r="B82" s="78" t="s">
        <v>167</v>
      </c>
      <c r="C82" s="80">
        <f>SUM(C83:C85)</f>
        <v>0</v>
      </c>
    </row>
    <row r="83" s="111" customFormat="1" ht="17.25" customHeight="1" spans="1:3">
      <c r="A83" s="88">
        <v>101041701</v>
      </c>
      <c r="B83" s="88" t="s">
        <v>168</v>
      </c>
      <c r="C83" s="91"/>
    </row>
    <row r="84" s="111" customFormat="1" ht="17.25" customHeight="1" spans="1:3">
      <c r="A84" s="88">
        <v>101041702</v>
      </c>
      <c r="B84" s="88" t="s">
        <v>169</v>
      </c>
      <c r="C84" s="91"/>
    </row>
    <row r="85" s="111" customFormat="1" ht="17.25" customHeight="1" spans="1:3">
      <c r="A85" s="88">
        <v>101041709</v>
      </c>
      <c r="B85" s="88" t="s">
        <v>170</v>
      </c>
      <c r="C85" s="91"/>
    </row>
    <row r="86" s="111" customFormat="1" ht="17.25" customHeight="1" spans="1:3">
      <c r="A86" s="88">
        <v>1010418</v>
      </c>
      <c r="B86" s="78" t="s">
        <v>171</v>
      </c>
      <c r="C86" s="91"/>
    </row>
    <row r="87" s="111" customFormat="1" ht="17.25" customHeight="1" spans="1:3">
      <c r="A87" s="88">
        <v>1010419</v>
      </c>
      <c r="B87" s="78" t="s">
        <v>172</v>
      </c>
      <c r="C87" s="91"/>
    </row>
    <row r="88" s="111" customFormat="1" ht="17.25" customHeight="1" spans="1:3">
      <c r="A88" s="88">
        <v>1010420</v>
      </c>
      <c r="B88" s="78" t="s">
        <v>173</v>
      </c>
      <c r="C88" s="91"/>
    </row>
    <row r="89" s="111" customFormat="1" ht="17.25" customHeight="1" spans="1:3">
      <c r="A89" s="88">
        <v>1010421</v>
      </c>
      <c r="B89" s="78" t="s">
        <v>174</v>
      </c>
      <c r="C89" s="91"/>
    </row>
    <row r="90" s="111" customFormat="1" ht="17.25" customHeight="1" spans="1:3">
      <c r="A90" s="88">
        <v>1010422</v>
      </c>
      <c r="B90" s="78" t="s">
        <v>175</v>
      </c>
      <c r="C90" s="91"/>
    </row>
    <row r="91" s="111" customFormat="1" ht="17.25" customHeight="1" spans="1:3">
      <c r="A91" s="88">
        <v>1010423</v>
      </c>
      <c r="B91" s="78" t="s">
        <v>176</v>
      </c>
      <c r="C91" s="80">
        <f>SUM(C92:C94)</f>
        <v>0</v>
      </c>
    </row>
    <row r="92" s="111" customFormat="1" ht="17.25" customHeight="1" spans="1:3">
      <c r="A92" s="88">
        <v>101042303</v>
      </c>
      <c r="B92" s="88" t="s">
        <v>177</v>
      </c>
      <c r="C92" s="91"/>
    </row>
    <row r="93" s="111" customFormat="1" ht="17.25" customHeight="1" spans="1:3">
      <c r="A93" s="88">
        <v>101042304</v>
      </c>
      <c r="B93" s="88" t="s">
        <v>178</v>
      </c>
      <c r="C93" s="91"/>
    </row>
    <row r="94" s="111" customFormat="1" ht="17.25" customHeight="1" spans="1:3">
      <c r="A94" s="88">
        <v>101042309</v>
      </c>
      <c r="B94" s="88" t="s">
        <v>179</v>
      </c>
      <c r="C94" s="91"/>
    </row>
    <row r="95" s="111" customFormat="1" ht="17.25" customHeight="1" spans="1:3">
      <c r="A95" s="88">
        <v>1010424</v>
      </c>
      <c r="B95" s="78" t="s">
        <v>180</v>
      </c>
      <c r="C95" s="80">
        <f>SUM(C96:C99)</f>
        <v>0</v>
      </c>
    </row>
    <row r="96" s="111" customFormat="1" ht="17.25" customHeight="1" spans="1:3">
      <c r="A96" s="88">
        <v>101042402</v>
      </c>
      <c r="B96" s="88" t="s">
        <v>181</v>
      </c>
      <c r="C96" s="91"/>
    </row>
    <row r="97" s="111" customFormat="1" ht="17.25" customHeight="1" spans="1:3">
      <c r="A97" s="88">
        <v>101042403</v>
      </c>
      <c r="B97" s="88" t="s">
        <v>182</v>
      </c>
      <c r="C97" s="91"/>
    </row>
    <row r="98" s="111" customFormat="1" ht="17.25" customHeight="1" spans="1:3">
      <c r="A98" s="88">
        <v>101042404</v>
      </c>
      <c r="B98" s="88" t="s">
        <v>183</v>
      </c>
      <c r="C98" s="91"/>
    </row>
    <row r="99" s="111" customFormat="1" ht="17.25" customHeight="1" spans="1:3">
      <c r="A99" s="88">
        <v>101042409</v>
      </c>
      <c r="B99" s="88" t="s">
        <v>184</v>
      </c>
      <c r="C99" s="91"/>
    </row>
    <row r="100" s="111" customFormat="1" ht="17.25" customHeight="1" spans="1:3">
      <c r="A100" s="88">
        <v>1010425</v>
      </c>
      <c r="B100" s="78" t="s">
        <v>185</v>
      </c>
      <c r="C100" s="91"/>
    </row>
    <row r="101" s="111" customFormat="1" ht="17.25" customHeight="1" spans="1:3">
      <c r="A101" s="88">
        <v>1010426</v>
      </c>
      <c r="B101" s="78" t="s">
        <v>186</v>
      </c>
      <c r="C101" s="80">
        <f>SUM(C102:C104)</f>
        <v>0</v>
      </c>
    </row>
    <row r="102" s="111" customFormat="1" ht="17.25" customHeight="1" spans="1:3">
      <c r="A102" s="88">
        <v>101042601</v>
      </c>
      <c r="B102" s="88" t="s">
        <v>187</v>
      </c>
      <c r="C102" s="91"/>
    </row>
    <row r="103" s="111" customFormat="1" ht="17.25" customHeight="1" spans="1:3">
      <c r="A103" s="88">
        <v>101042602</v>
      </c>
      <c r="B103" s="88" t="s">
        <v>188</v>
      </c>
      <c r="C103" s="91"/>
    </row>
    <row r="104" s="111" customFormat="1" ht="17.25" customHeight="1" spans="1:3">
      <c r="A104" s="88">
        <v>101042609</v>
      </c>
      <c r="B104" s="88" t="s">
        <v>189</v>
      </c>
      <c r="C104" s="91"/>
    </row>
    <row r="105" s="111" customFormat="1" ht="17.25" customHeight="1" spans="1:3">
      <c r="A105" s="88">
        <v>1010427</v>
      </c>
      <c r="B105" s="78" t="s">
        <v>190</v>
      </c>
      <c r="C105" s="91"/>
    </row>
    <row r="106" s="111" customFormat="1" ht="17.25" customHeight="1" spans="1:3">
      <c r="A106" s="88">
        <v>1010428</v>
      </c>
      <c r="B106" s="78" t="s">
        <v>191</v>
      </c>
      <c r="C106" s="91"/>
    </row>
    <row r="107" s="111" customFormat="1" ht="17.25" customHeight="1" spans="1:3">
      <c r="A107" s="88">
        <v>1010429</v>
      </c>
      <c r="B107" s="78" t="s">
        <v>192</v>
      </c>
      <c r="C107" s="91"/>
    </row>
    <row r="108" s="111" customFormat="1" ht="17.25" customHeight="1" spans="1:3">
      <c r="A108" s="88">
        <v>1010430</v>
      </c>
      <c r="B108" s="78" t="s">
        <v>193</v>
      </c>
      <c r="C108" s="91"/>
    </row>
    <row r="109" s="111" customFormat="1" ht="17.25" customHeight="1" spans="1:3">
      <c r="A109" s="88">
        <v>1010431</v>
      </c>
      <c r="B109" s="78" t="s">
        <v>194</v>
      </c>
      <c r="C109" s="91">
        <v>1</v>
      </c>
    </row>
    <row r="110" s="111" customFormat="1" ht="17.25" customHeight="1" spans="1:3">
      <c r="A110" s="88">
        <v>1010432</v>
      </c>
      <c r="B110" s="78" t="s">
        <v>195</v>
      </c>
      <c r="C110" s="91">
        <v>41</v>
      </c>
    </row>
    <row r="111" s="111" customFormat="1" ht="17.25" customHeight="1" spans="1:3">
      <c r="A111" s="88">
        <v>1010433</v>
      </c>
      <c r="B111" s="78" t="s">
        <v>196</v>
      </c>
      <c r="C111" s="80">
        <f>SUM(C112:C127)</f>
        <v>1160</v>
      </c>
    </row>
    <row r="112" s="111" customFormat="1" ht="17.25" customHeight="1" spans="1:3">
      <c r="A112" s="88">
        <v>101043302</v>
      </c>
      <c r="B112" s="88" t="s">
        <v>197</v>
      </c>
      <c r="C112" s="91"/>
    </row>
    <row r="113" s="111" customFormat="1" ht="17.25" customHeight="1" spans="1:3">
      <c r="A113" s="88">
        <v>101043303</v>
      </c>
      <c r="B113" s="88" t="s">
        <v>198</v>
      </c>
      <c r="C113" s="91"/>
    </row>
    <row r="114" s="111" customFormat="1" ht="17.25" customHeight="1" spans="1:3">
      <c r="A114" s="88">
        <v>101043304</v>
      </c>
      <c r="B114" s="88" t="s">
        <v>199</v>
      </c>
      <c r="C114" s="91"/>
    </row>
    <row r="115" s="111" customFormat="1" ht="17.25" customHeight="1" spans="1:3">
      <c r="A115" s="88">
        <v>101043308</v>
      </c>
      <c r="B115" s="88" t="s">
        <v>200</v>
      </c>
      <c r="C115" s="91"/>
    </row>
    <row r="116" s="111" customFormat="1" ht="17.25" customHeight="1" spans="1:3">
      <c r="A116" s="88">
        <v>101043309</v>
      </c>
      <c r="B116" s="88" t="s">
        <v>201</v>
      </c>
      <c r="C116" s="91"/>
    </row>
    <row r="117" s="111" customFormat="1" ht="17.25" customHeight="1" spans="1:3">
      <c r="A117" s="88">
        <v>101043310</v>
      </c>
      <c r="B117" s="88" t="s">
        <v>202</v>
      </c>
      <c r="C117" s="91"/>
    </row>
    <row r="118" s="111" customFormat="1" ht="17.25" customHeight="1" spans="1:3">
      <c r="A118" s="88">
        <v>101043312</v>
      </c>
      <c r="B118" s="88" t="s">
        <v>203</v>
      </c>
      <c r="C118" s="91"/>
    </row>
    <row r="119" s="111" customFormat="1" ht="17.25" customHeight="1" spans="1:3">
      <c r="A119" s="88">
        <v>101043313</v>
      </c>
      <c r="B119" s="88" t="s">
        <v>204</v>
      </c>
      <c r="C119" s="91"/>
    </row>
    <row r="120" s="111" customFormat="1" ht="17.25" customHeight="1" spans="1:3">
      <c r="A120" s="88">
        <v>101043314</v>
      </c>
      <c r="B120" s="88" t="s">
        <v>205</v>
      </c>
      <c r="C120" s="91"/>
    </row>
    <row r="121" s="111" customFormat="1" ht="17.25" customHeight="1" spans="1:3">
      <c r="A121" s="88">
        <v>101043315</v>
      </c>
      <c r="B121" s="88" t="s">
        <v>206</v>
      </c>
      <c r="C121" s="91"/>
    </row>
    <row r="122" s="111" customFormat="1" ht="17.25" customHeight="1" spans="1:3">
      <c r="A122" s="88">
        <v>101043316</v>
      </c>
      <c r="B122" s="88" t="s">
        <v>207</v>
      </c>
      <c r="C122" s="91"/>
    </row>
    <row r="123" s="111" customFormat="1" ht="17.25" customHeight="1" spans="1:3">
      <c r="A123" s="88">
        <v>101043317</v>
      </c>
      <c r="B123" s="88" t="s">
        <v>208</v>
      </c>
      <c r="C123" s="91"/>
    </row>
    <row r="124" s="111" customFormat="1" ht="17.25" customHeight="1" spans="1:3">
      <c r="A124" s="88">
        <v>101043318</v>
      </c>
      <c r="B124" s="88" t="s">
        <v>209</v>
      </c>
      <c r="C124" s="91"/>
    </row>
    <row r="125" s="111" customFormat="1" ht="17.25" customHeight="1" spans="1:3">
      <c r="A125" s="88">
        <v>101043319</v>
      </c>
      <c r="B125" s="88" t="s">
        <v>210</v>
      </c>
      <c r="C125" s="91"/>
    </row>
    <row r="126" s="111" customFormat="1" ht="17.25" customHeight="1" spans="1:3">
      <c r="A126" s="88">
        <v>101043320</v>
      </c>
      <c r="B126" s="88" t="s">
        <v>211</v>
      </c>
      <c r="C126" s="91"/>
    </row>
    <row r="127" s="111" customFormat="1" ht="17.25" customHeight="1" spans="1:3">
      <c r="A127" s="88">
        <v>101043399</v>
      </c>
      <c r="B127" s="88" t="s">
        <v>212</v>
      </c>
      <c r="C127" s="91">
        <v>1160</v>
      </c>
    </row>
    <row r="128" s="111" customFormat="1" ht="17.25" customHeight="1" spans="1:3">
      <c r="A128" s="88">
        <v>1010434</v>
      </c>
      <c r="B128" s="78" t="s">
        <v>213</v>
      </c>
      <c r="C128" s="91"/>
    </row>
    <row r="129" s="111" customFormat="1" ht="17.25" customHeight="1" spans="1:3">
      <c r="A129" s="88">
        <v>1010435</v>
      </c>
      <c r="B129" s="78" t="s">
        <v>214</v>
      </c>
      <c r="C129" s="80">
        <f>C130+C131</f>
        <v>16</v>
      </c>
    </row>
    <row r="130" s="111" customFormat="1" ht="17.25" customHeight="1" spans="1:3">
      <c r="A130" s="88">
        <v>101043501</v>
      </c>
      <c r="B130" s="88" t="s">
        <v>215</v>
      </c>
      <c r="C130" s="91"/>
    </row>
    <row r="131" s="111" customFormat="1" ht="17.25" customHeight="1" spans="1:3">
      <c r="A131" s="88">
        <v>101043509</v>
      </c>
      <c r="B131" s="88" t="s">
        <v>216</v>
      </c>
      <c r="C131" s="91">
        <v>16</v>
      </c>
    </row>
    <row r="132" s="111" customFormat="1" ht="17.25" customHeight="1" spans="1:3">
      <c r="A132" s="88">
        <v>1010436</v>
      </c>
      <c r="B132" s="78" t="s">
        <v>217</v>
      </c>
      <c r="C132" s="91">
        <v>197</v>
      </c>
    </row>
    <row r="133" s="111" customFormat="1" ht="17.25" customHeight="1" spans="1:3">
      <c r="A133" s="88">
        <v>1010439</v>
      </c>
      <c r="B133" s="78" t="s">
        <v>218</v>
      </c>
      <c r="C133" s="91">
        <v>1</v>
      </c>
    </row>
    <row r="134" s="111" customFormat="1" ht="17.25" customHeight="1" spans="1:3">
      <c r="A134" s="88">
        <v>1010440</v>
      </c>
      <c r="B134" s="78" t="s">
        <v>219</v>
      </c>
      <c r="C134" s="80">
        <f>SUM(C135:C138)</f>
        <v>11</v>
      </c>
    </row>
    <row r="135" s="111" customFormat="1" ht="17.25" customHeight="1" spans="1:3">
      <c r="A135" s="88">
        <v>101044001</v>
      </c>
      <c r="B135" s="88" t="s">
        <v>220</v>
      </c>
      <c r="C135" s="91"/>
    </row>
    <row r="136" s="111" customFormat="1" ht="17.25" customHeight="1" spans="1:3">
      <c r="A136" s="88">
        <v>101044002</v>
      </c>
      <c r="B136" s="88" t="s">
        <v>221</v>
      </c>
      <c r="C136" s="91">
        <v>11</v>
      </c>
    </row>
    <row r="137" s="111" customFormat="1" ht="17.25" customHeight="1" spans="1:3">
      <c r="A137" s="88">
        <v>101044003</v>
      </c>
      <c r="B137" s="88" t="s">
        <v>222</v>
      </c>
      <c r="C137" s="91"/>
    </row>
    <row r="138" s="111" customFormat="1" ht="17.25" customHeight="1" spans="1:3">
      <c r="A138" s="88">
        <v>101044099</v>
      </c>
      <c r="B138" s="88" t="s">
        <v>223</v>
      </c>
      <c r="C138" s="91"/>
    </row>
    <row r="139" s="111" customFormat="1" ht="17.25" customHeight="1" spans="1:3">
      <c r="A139" s="88">
        <v>1010441</v>
      </c>
      <c r="B139" s="78" t="s">
        <v>224</v>
      </c>
      <c r="C139" s="80">
        <f>SUM(C140:C143)</f>
        <v>0</v>
      </c>
    </row>
    <row r="140" s="111" customFormat="1" ht="17.25" customHeight="1" spans="1:3">
      <c r="A140" s="88">
        <v>101044101</v>
      </c>
      <c r="B140" s="88" t="s">
        <v>225</v>
      </c>
      <c r="C140" s="91"/>
    </row>
    <row r="141" s="111" customFormat="1" ht="17.25" customHeight="1" spans="1:3">
      <c r="A141" s="88">
        <v>101044102</v>
      </c>
      <c r="B141" s="88" t="s">
        <v>226</v>
      </c>
      <c r="C141" s="91"/>
    </row>
    <row r="142" s="111" customFormat="1" ht="17.25" customHeight="1" spans="1:3">
      <c r="A142" s="88">
        <v>101044103</v>
      </c>
      <c r="B142" s="88" t="s">
        <v>227</v>
      </c>
      <c r="C142" s="91"/>
    </row>
    <row r="143" s="111" customFormat="1" ht="17.25" customHeight="1" spans="1:3">
      <c r="A143" s="88">
        <v>101044199</v>
      </c>
      <c r="B143" s="88" t="s">
        <v>228</v>
      </c>
      <c r="C143" s="91"/>
    </row>
    <row r="144" s="111" customFormat="1" ht="17.25" customHeight="1" spans="1:3">
      <c r="A144" s="88">
        <v>1010442</v>
      </c>
      <c r="B144" s="78" t="s">
        <v>229</v>
      </c>
      <c r="C144" s="80">
        <f>SUM(C145:C148)</f>
        <v>0</v>
      </c>
    </row>
    <row r="145" s="111" customFormat="1" ht="17.25" customHeight="1" spans="1:3">
      <c r="A145" s="88">
        <v>101044201</v>
      </c>
      <c r="B145" s="88" t="s">
        <v>230</v>
      </c>
      <c r="C145" s="91"/>
    </row>
    <row r="146" s="111" customFormat="1" ht="17.25" customHeight="1" spans="1:3">
      <c r="A146" s="88">
        <v>101044202</v>
      </c>
      <c r="B146" s="88" t="s">
        <v>231</v>
      </c>
      <c r="C146" s="91"/>
    </row>
    <row r="147" s="111" customFormat="1" ht="17.25" customHeight="1" spans="1:3">
      <c r="A147" s="88">
        <v>101044203</v>
      </c>
      <c r="B147" s="88" t="s">
        <v>232</v>
      </c>
      <c r="C147" s="91"/>
    </row>
    <row r="148" s="111" customFormat="1" ht="17.25" customHeight="1" spans="1:3">
      <c r="A148" s="88">
        <v>101044299</v>
      </c>
      <c r="B148" s="88" t="s">
        <v>233</v>
      </c>
      <c r="C148" s="91"/>
    </row>
    <row r="149" s="111" customFormat="1" ht="17.25" customHeight="1" spans="1:3">
      <c r="A149" s="88">
        <v>1010443</v>
      </c>
      <c r="B149" s="78" t="s">
        <v>234</v>
      </c>
      <c r="C149" s="80">
        <f>SUM(C150:C153)</f>
        <v>0</v>
      </c>
    </row>
    <row r="150" s="111" customFormat="1" ht="17.25" customHeight="1" spans="1:3">
      <c r="A150" s="88">
        <v>101044301</v>
      </c>
      <c r="B150" s="88" t="s">
        <v>235</v>
      </c>
      <c r="C150" s="91"/>
    </row>
    <row r="151" s="111" customFormat="1" ht="17.25" customHeight="1" spans="1:3">
      <c r="A151" s="88">
        <v>101044302</v>
      </c>
      <c r="B151" s="88" t="s">
        <v>236</v>
      </c>
      <c r="C151" s="91"/>
    </row>
    <row r="152" s="111" customFormat="1" ht="17.25" customHeight="1" spans="1:3">
      <c r="A152" s="88">
        <v>101044303</v>
      </c>
      <c r="B152" s="88" t="s">
        <v>237</v>
      </c>
      <c r="C152" s="91"/>
    </row>
    <row r="153" s="111" customFormat="1" ht="17.25" customHeight="1" spans="1:3">
      <c r="A153" s="88">
        <v>101044399</v>
      </c>
      <c r="B153" s="88" t="s">
        <v>238</v>
      </c>
      <c r="C153" s="91"/>
    </row>
    <row r="154" s="111" customFormat="1" ht="17.25" customHeight="1" spans="1:3">
      <c r="A154" s="88">
        <v>1010444</v>
      </c>
      <c r="B154" s="78" t="s">
        <v>239</v>
      </c>
      <c r="C154" s="80">
        <f>SUM(C155:C158)</f>
        <v>0</v>
      </c>
    </row>
    <row r="155" s="111" customFormat="1" ht="17.25" customHeight="1" spans="1:3">
      <c r="A155" s="88">
        <v>101044401</v>
      </c>
      <c r="B155" s="88" t="s">
        <v>220</v>
      </c>
      <c r="C155" s="91"/>
    </row>
    <row r="156" s="111" customFormat="1" ht="17.25" customHeight="1" spans="1:3">
      <c r="A156" s="88">
        <v>101044402</v>
      </c>
      <c r="B156" s="88" t="s">
        <v>221</v>
      </c>
      <c r="C156" s="91"/>
    </row>
    <row r="157" s="111" customFormat="1" ht="17.25" customHeight="1" spans="1:3">
      <c r="A157" s="88">
        <v>101044403</v>
      </c>
      <c r="B157" s="88" t="s">
        <v>222</v>
      </c>
      <c r="C157" s="91"/>
    </row>
    <row r="158" s="111" customFormat="1" ht="17.25" customHeight="1" spans="1:3">
      <c r="A158" s="88">
        <v>101044499</v>
      </c>
      <c r="B158" s="88" t="s">
        <v>223</v>
      </c>
      <c r="C158" s="91"/>
    </row>
    <row r="159" s="111" customFormat="1" ht="17.25" customHeight="1" spans="1:3">
      <c r="A159" s="88">
        <v>1010445</v>
      </c>
      <c r="B159" s="78" t="s">
        <v>240</v>
      </c>
      <c r="C159" s="80">
        <f>SUM(C160:C163)</f>
        <v>0</v>
      </c>
    </row>
    <row r="160" s="111" customFormat="1" ht="17.25" customHeight="1" spans="1:3">
      <c r="A160" s="88">
        <v>101044501</v>
      </c>
      <c r="B160" s="88" t="s">
        <v>225</v>
      </c>
      <c r="C160" s="91"/>
    </row>
    <row r="161" s="111" customFormat="1" ht="17.25" customHeight="1" spans="1:3">
      <c r="A161" s="88">
        <v>101044502</v>
      </c>
      <c r="B161" s="88" t="s">
        <v>226</v>
      </c>
      <c r="C161" s="91"/>
    </row>
    <row r="162" s="111" customFormat="1" ht="17.25" customHeight="1" spans="1:3">
      <c r="A162" s="88">
        <v>101044503</v>
      </c>
      <c r="B162" s="88" t="s">
        <v>227</v>
      </c>
      <c r="C162" s="91"/>
    </row>
    <row r="163" s="111" customFormat="1" ht="17.25" customHeight="1" spans="1:3">
      <c r="A163" s="88">
        <v>101044599</v>
      </c>
      <c r="B163" s="88" t="s">
        <v>228</v>
      </c>
      <c r="C163" s="91"/>
    </row>
    <row r="164" s="111" customFormat="1" ht="17.25" customHeight="1" spans="1:3">
      <c r="A164" s="88">
        <v>1010446</v>
      </c>
      <c r="B164" s="78" t="s">
        <v>241</v>
      </c>
      <c r="C164" s="80">
        <f>SUM(C165:C168)</f>
        <v>0</v>
      </c>
    </row>
    <row r="165" s="111" customFormat="1" ht="17.25" customHeight="1" spans="1:3">
      <c r="A165" s="88">
        <v>101044601</v>
      </c>
      <c r="B165" s="88" t="s">
        <v>230</v>
      </c>
      <c r="C165" s="91"/>
    </row>
    <row r="166" s="111" customFormat="1" ht="17.25" customHeight="1" spans="1:3">
      <c r="A166" s="88">
        <v>101044602</v>
      </c>
      <c r="B166" s="88" t="s">
        <v>231</v>
      </c>
      <c r="C166" s="91"/>
    </row>
    <row r="167" s="111" customFormat="1" ht="17.25" customHeight="1" spans="1:3">
      <c r="A167" s="88">
        <v>101044603</v>
      </c>
      <c r="B167" s="88" t="s">
        <v>232</v>
      </c>
      <c r="C167" s="91"/>
    </row>
    <row r="168" s="111" customFormat="1" ht="17.25" customHeight="1" spans="1:3">
      <c r="A168" s="88">
        <v>101044699</v>
      </c>
      <c r="B168" s="88" t="s">
        <v>233</v>
      </c>
      <c r="C168" s="91"/>
    </row>
    <row r="169" s="111" customFormat="1" ht="17.25" customHeight="1" spans="1:3">
      <c r="A169" s="88">
        <v>1010447</v>
      </c>
      <c r="B169" s="78" t="s">
        <v>242</v>
      </c>
      <c r="C169" s="80">
        <f>SUM(C170:C173)</f>
        <v>0</v>
      </c>
    </row>
    <row r="170" s="111" customFormat="1" ht="17.25" customHeight="1" spans="1:3">
      <c r="A170" s="88">
        <v>101044701</v>
      </c>
      <c r="B170" s="88" t="s">
        <v>235</v>
      </c>
      <c r="C170" s="91"/>
    </row>
    <row r="171" s="111" customFormat="1" ht="17.25" customHeight="1" spans="1:3">
      <c r="A171" s="88">
        <v>101044702</v>
      </c>
      <c r="B171" s="88" t="s">
        <v>236</v>
      </c>
      <c r="C171" s="91"/>
    </row>
    <row r="172" s="111" customFormat="1" ht="17.25" customHeight="1" spans="1:3">
      <c r="A172" s="88">
        <v>101044703</v>
      </c>
      <c r="B172" s="88" t="s">
        <v>237</v>
      </c>
      <c r="C172" s="91"/>
    </row>
    <row r="173" s="111" customFormat="1" ht="17.25" customHeight="1" spans="1:3">
      <c r="A173" s="88">
        <v>101044799</v>
      </c>
      <c r="B173" s="88" t="s">
        <v>238</v>
      </c>
      <c r="C173" s="91"/>
    </row>
    <row r="174" s="111" customFormat="1" ht="17.25" customHeight="1" spans="1:3">
      <c r="A174" s="88">
        <v>1010448</v>
      </c>
      <c r="B174" s="78" t="s">
        <v>243</v>
      </c>
      <c r="C174" s="80">
        <f>SUM(C175:C178)</f>
        <v>0</v>
      </c>
    </row>
    <row r="175" s="111" customFormat="1" ht="17.25" customHeight="1" spans="1:3">
      <c r="A175" s="88">
        <v>101044801</v>
      </c>
      <c r="B175" s="88" t="s">
        <v>244</v>
      </c>
      <c r="C175" s="91"/>
    </row>
    <row r="176" s="111" customFormat="1" ht="17.25" customHeight="1" spans="1:3">
      <c r="A176" s="88">
        <v>101044802</v>
      </c>
      <c r="B176" s="88" t="s">
        <v>245</v>
      </c>
      <c r="C176" s="91"/>
    </row>
    <row r="177" s="111" customFormat="1" ht="17.25" customHeight="1" spans="1:3">
      <c r="A177" s="88">
        <v>101044803</v>
      </c>
      <c r="B177" s="88" t="s">
        <v>246</v>
      </c>
      <c r="C177" s="91"/>
    </row>
    <row r="178" s="111" customFormat="1" ht="17.25" customHeight="1" spans="1:3">
      <c r="A178" s="88">
        <v>101044899</v>
      </c>
      <c r="B178" s="88" t="s">
        <v>247</v>
      </c>
      <c r="C178" s="91"/>
    </row>
    <row r="179" s="111" customFormat="1" ht="17.25" customHeight="1" spans="1:3">
      <c r="A179" s="88">
        <v>1010449</v>
      </c>
      <c r="B179" s="78" t="s">
        <v>248</v>
      </c>
      <c r="C179" s="80">
        <f>SUM(C180:C183)</f>
        <v>0</v>
      </c>
    </row>
    <row r="180" s="111" customFormat="1" ht="17.25" customHeight="1" spans="1:3">
      <c r="A180" s="88">
        <v>101044901</v>
      </c>
      <c r="B180" s="88" t="s">
        <v>244</v>
      </c>
      <c r="C180" s="91"/>
    </row>
    <row r="181" s="111" customFormat="1" ht="17.25" customHeight="1" spans="1:3">
      <c r="A181" s="88">
        <v>101044902</v>
      </c>
      <c r="B181" s="88" t="s">
        <v>245</v>
      </c>
      <c r="C181" s="91"/>
    </row>
    <row r="182" s="111" customFormat="1" ht="17.25" customHeight="1" spans="1:3">
      <c r="A182" s="88">
        <v>101044903</v>
      </c>
      <c r="B182" s="88" t="s">
        <v>246</v>
      </c>
      <c r="C182" s="91"/>
    </row>
    <row r="183" s="111" customFormat="1" ht="17.25" customHeight="1" spans="1:3">
      <c r="A183" s="88">
        <v>101044999</v>
      </c>
      <c r="B183" s="88" t="s">
        <v>247</v>
      </c>
      <c r="C183" s="91"/>
    </row>
    <row r="184" s="111" customFormat="1" ht="17.25" customHeight="1" spans="1:3">
      <c r="A184" s="88">
        <v>1010450</v>
      </c>
      <c r="B184" s="78" t="s">
        <v>249</v>
      </c>
      <c r="C184" s="80">
        <f>SUM(C185:C187)</f>
        <v>74</v>
      </c>
    </row>
    <row r="185" s="111" customFormat="1" ht="17.25" customHeight="1" spans="1:3">
      <c r="A185" s="88">
        <v>101045001</v>
      </c>
      <c r="B185" s="88" t="s">
        <v>250</v>
      </c>
      <c r="C185" s="91">
        <v>74</v>
      </c>
    </row>
    <row r="186" s="111" customFormat="1" ht="17.25" customHeight="1" spans="1:3">
      <c r="A186" s="88">
        <v>101045002</v>
      </c>
      <c r="B186" s="88" t="s">
        <v>251</v>
      </c>
      <c r="C186" s="91"/>
    </row>
    <row r="187" s="111" customFormat="1" ht="17.25" customHeight="1" spans="1:3">
      <c r="A187" s="88">
        <v>101045003</v>
      </c>
      <c r="B187" s="88" t="s">
        <v>252</v>
      </c>
      <c r="C187" s="91"/>
    </row>
    <row r="188" s="111" customFormat="1" ht="17.25" customHeight="1" spans="1:3">
      <c r="A188" s="88">
        <v>1010451</v>
      </c>
      <c r="B188" s="78" t="s">
        <v>253</v>
      </c>
      <c r="C188" s="91"/>
    </row>
    <row r="189" s="111" customFormat="1" ht="17.25" customHeight="1" spans="1:3">
      <c r="A189" s="88">
        <v>1010452</v>
      </c>
      <c r="B189" s="78" t="s">
        <v>254</v>
      </c>
      <c r="C189" s="91"/>
    </row>
    <row r="190" s="111" customFormat="1" ht="17.25" customHeight="1" spans="1:3">
      <c r="A190" s="88">
        <v>10105</v>
      </c>
      <c r="B190" s="78" t="s">
        <v>255</v>
      </c>
      <c r="C190" s="80">
        <f>SUM(C191:C213,C217,C220,C221,C225:C230,C242:C244,C249,C254)</f>
        <v>0</v>
      </c>
    </row>
    <row r="191" s="111" customFormat="1" ht="17.25" customHeight="1" spans="1:3">
      <c r="A191" s="88">
        <v>1010501</v>
      </c>
      <c r="B191" s="78" t="s">
        <v>256</v>
      </c>
      <c r="C191" s="91"/>
    </row>
    <row r="192" s="111" customFormat="1" ht="17.25" customHeight="1" spans="1:3">
      <c r="A192" s="88">
        <v>1010502</v>
      </c>
      <c r="B192" s="78" t="s">
        <v>257</v>
      </c>
      <c r="C192" s="91"/>
    </row>
    <row r="193" s="111" customFormat="1" ht="17.25" customHeight="1" spans="1:3">
      <c r="A193" s="88">
        <v>1010503</v>
      </c>
      <c r="B193" s="78" t="s">
        <v>258</v>
      </c>
      <c r="C193" s="91"/>
    </row>
    <row r="194" s="111" customFormat="1" ht="17.25" customHeight="1" spans="1:3">
      <c r="A194" s="88">
        <v>1010504</v>
      </c>
      <c r="B194" s="78" t="s">
        <v>259</v>
      </c>
      <c r="C194" s="91"/>
    </row>
    <row r="195" s="111" customFormat="1" ht="17.25" customHeight="1" spans="1:3">
      <c r="A195" s="88">
        <v>1010505</v>
      </c>
      <c r="B195" s="78" t="s">
        <v>260</v>
      </c>
      <c r="C195" s="91"/>
    </row>
    <row r="196" s="111" customFormat="1" ht="17.25" customHeight="1" spans="1:3">
      <c r="A196" s="88">
        <v>1010506</v>
      </c>
      <c r="B196" s="78" t="s">
        <v>261</v>
      </c>
      <c r="C196" s="91"/>
    </row>
    <row r="197" s="111" customFormat="1" ht="17.25" customHeight="1" spans="1:3">
      <c r="A197" s="88">
        <v>1010507</v>
      </c>
      <c r="B197" s="78" t="s">
        <v>262</v>
      </c>
      <c r="C197" s="91"/>
    </row>
    <row r="198" s="111" customFormat="1" ht="17.25" customHeight="1" spans="1:3">
      <c r="A198" s="88">
        <v>1010508</v>
      </c>
      <c r="B198" s="78" t="s">
        <v>263</v>
      </c>
      <c r="C198" s="91"/>
    </row>
    <row r="199" s="111" customFormat="1" ht="17.25" customHeight="1" spans="1:3">
      <c r="A199" s="88">
        <v>1010509</v>
      </c>
      <c r="B199" s="78" t="s">
        <v>264</v>
      </c>
      <c r="C199" s="91"/>
    </row>
    <row r="200" s="111" customFormat="1" ht="17.25" customHeight="1" spans="1:3">
      <c r="A200" s="88">
        <v>1010510</v>
      </c>
      <c r="B200" s="78" t="s">
        <v>265</v>
      </c>
      <c r="C200" s="91"/>
    </row>
    <row r="201" s="111" customFormat="1" ht="17.25" customHeight="1" spans="1:3">
      <c r="A201" s="88">
        <v>1010511</v>
      </c>
      <c r="B201" s="78" t="s">
        <v>266</v>
      </c>
      <c r="C201" s="91"/>
    </row>
    <row r="202" s="111" customFormat="1" ht="17.25" customHeight="1" spans="1:3">
      <c r="A202" s="88">
        <v>1010512</v>
      </c>
      <c r="B202" s="78" t="s">
        <v>267</v>
      </c>
      <c r="C202" s="91"/>
    </row>
    <row r="203" s="111" customFormat="1" ht="17.25" customHeight="1" spans="1:3">
      <c r="A203" s="88">
        <v>1010513</v>
      </c>
      <c r="B203" s="78" t="s">
        <v>268</v>
      </c>
      <c r="C203" s="91"/>
    </row>
    <row r="204" s="111" customFormat="1" ht="17.25" customHeight="1" spans="1:3">
      <c r="A204" s="88">
        <v>1010514</v>
      </c>
      <c r="B204" s="78" t="s">
        <v>269</v>
      </c>
      <c r="C204" s="91"/>
    </row>
    <row r="205" s="111" customFormat="1" ht="17.25" customHeight="1" spans="1:3">
      <c r="A205" s="88">
        <v>1010515</v>
      </c>
      <c r="B205" s="78" t="s">
        <v>270</v>
      </c>
      <c r="C205" s="91"/>
    </row>
    <row r="206" s="111" customFormat="1" ht="17.25" customHeight="1" spans="1:3">
      <c r="A206" s="88">
        <v>1010516</v>
      </c>
      <c r="B206" s="78" t="s">
        <v>271</v>
      </c>
      <c r="C206" s="91"/>
    </row>
    <row r="207" s="111" customFormat="1" ht="17.25" customHeight="1" spans="1:3">
      <c r="A207" s="88">
        <v>1010517</v>
      </c>
      <c r="B207" s="78" t="s">
        <v>272</v>
      </c>
      <c r="C207" s="91"/>
    </row>
    <row r="208" s="111" customFormat="1" ht="17.25" customHeight="1" spans="1:3">
      <c r="A208" s="88">
        <v>1010518</v>
      </c>
      <c r="B208" s="78" t="s">
        <v>273</v>
      </c>
      <c r="C208" s="91"/>
    </row>
    <row r="209" s="111" customFormat="1" ht="17.25" customHeight="1" spans="1:3">
      <c r="A209" s="88">
        <v>1010519</v>
      </c>
      <c r="B209" s="78" t="s">
        <v>274</v>
      </c>
      <c r="C209" s="91"/>
    </row>
    <row r="210" s="111" customFormat="1" ht="17.25" customHeight="1" spans="1:3">
      <c r="A210" s="88">
        <v>1010520</v>
      </c>
      <c r="B210" s="78" t="s">
        <v>275</v>
      </c>
      <c r="C210" s="91"/>
    </row>
    <row r="211" s="111" customFormat="1" ht="17.25" customHeight="1" spans="1:3">
      <c r="A211" s="88">
        <v>1010521</v>
      </c>
      <c r="B211" s="78" t="s">
        <v>276</v>
      </c>
      <c r="C211" s="91"/>
    </row>
    <row r="212" s="111" customFormat="1" ht="17.25" customHeight="1" spans="1:3">
      <c r="A212" s="88">
        <v>1010522</v>
      </c>
      <c r="B212" s="78" t="s">
        <v>277</v>
      </c>
      <c r="C212" s="91"/>
    </row>
    <row r="213" s="111" customFormat="1" ht="17.25" customHeight="1" spans="1:3">
      <c r="A213" s="88">
        <v>1010523</v>
      </c>
      <c r="B213" s="78" t="s">
        <v>278</v>
      </c>
      <c r="C213" s="80">
        <f>SUM(C214:C216)</f>
        <v>0</v>
      </c>
    </row>
    <row r="214" s="111" customFormat="1" ht="17.25" customHeight="1" spans="1:3">
      <c r="A214" s="88">
        <v>101052303</v>
      </c>
      <c r="B214" s="88" t="s">
        <v>279</v>
      </c>
      <c r="C214" s="91"/>
    </row>
    <row r="215" s="111" customFormat="1" ht="17.25" customHeight="1" spans="1:3">
      <c r="A215" s="88">
        <v>101052304</v>
      </c>
      <c r="B215" s="88" t="s">
        <v>280</v>
      </c>
      <c r="C215" s="91"/>
    </row>
    <row r="216" s="111" customFormat="1" ht="17.25" customHeight="1" spans="1:3">
      <c r="A216" s="88">
        <v>101052309</v>
      </c>
      <c r="B216" s="88" t="s">
        <v>281</v>
      </c>
      <c r="C216" s="91"/>
    </row>
    <row r="217" s="111" customFormat="1" ht="17.25" customHeight="1" spans="1:3">
      <c r="A217" s="88">
        <v>1010524</v>
      </c>
      <c r="B217" s="78" t="s">
        <v>282</v>
      </c>
      <c r="C217" s="80">
        <f>SUM(C218:C219)</f>
        <v>0</v>
      </c>
    </row>
    <row r="218" s="111" customFormat="1" ht="17.25" customHeight="1" spans="1:3">
      <c r="A218" s="88">
        <v>101052401</v>
      </c>
      <c r="B218" s="88" t="s">
        <v>283</v>
      </c>
      <c r="C218" s="91"/>
    </row>
    <row r="219" s="111" customFormat="1" ht="17.25" customHeight="1" spans="1:3">
      <c r="A219" s="88">
        <v>101052409</v>
      </c>
      <c r="B219" s="88" t="s">
        <v>284</v>
      </c>
      <c r="C219" s="91"/>
    </row>
    <row r="220" s="111" customFormat="1" ht="17.25" customHeight="1" spans="1:3">
      <c r="A220" s="88">
        <v>1010525</v>
      </c>
      <c r="B220" s="78" t="s">
        <v>285</v>
      </c>
      <c r="C220" s="91"/>
    </row>
    <row r="221" s="111" customFormat="1" ht="17.25" customHeight="1" spans="1:3">
      <c r="A221" s="88">
        <v>1010526</v>
      </c>
      <c r="B221" s="78" t="s">
        <v>286</v>
      </c>
      <c r="C221" s="80">
        <f>SUM(C222:C224)</f>
        <v>0</v>
      </c>
    </row>
    <row r="222" s="111" customFormat="1" ht="17.25" customHeight="1" spans="1:3">
      <c r="A222" s="88">
        <v>101052601</v>
      </c>
      <c r="B222" s="88" t="s">
        <v>287</v>
      </c>
      <c r="C222" s="91"/>
    </row>
    <row r="223" s="111" customFormat="1" ht="17.25" customHeight="1" spans="1:3">
      <c r="A223" s="88">
        <v>101052602</v>
      </c>
      <c r="B223" s="88" t="s">
        <v>288</v>
      </c>
      <c r="C223" s="91"/>
    </row>
    <row r="224" s="111" customFormat="1" ht="17.25" customHeight="1" spans="1:3">
      <c r="A224" s="88">
        <v>101052609</v>
      </c>
      <c r="B224" s="88" t="s">
        <v>289</v>
      </c>
      <c r="C224" s="91"/>
    </row>
    <row r="225" s="111" customFormat="1" ht="17.25" customHeight="1" spans="1:3">
      <c r="A225" s="88">
        <v>1010527</v>
      </c>
      <c r="B225" s="78" t="s">
        <v>290</v>
      </c>
      <c r="C225" s="91"/>
    </row>
    <row r="226" s="111" customFormat="1" ht="17.25" customHeight="1" spans="1:3">
      <c r="A226" s="88">
        <v>1010528</v>
      </c>
      <c r="B226" s="78" t="s">
        <v>291</v>
      </c>
      <c r="C226" s="91"/>
    </row>
    <row r="227" s="111" customFormat="1" ht="17.25" customHeight="1" spans="1:3">
      <c r="A227" s="88">
        <v>1010529</v>
      </c>
      <c r="B227" s="78" t="s">
        <v>292</v>
      </c>
      <c r="C227" s="91"/>
    </row>
    <row r="228" s="111" customFormat="1" ht="17.25" customHeight="1" spans="1:3">
      <c r="A228" s="88">
        <v>1010530</v>
      </c>
      <c r="B228" s="78" t="s">
        <v>293</v>
      </c>
      <c r="C228" s="91"/>
    </row>
    <row r="229" s="111" customFormat="1" ht="17.25" customHeight="1" spans="1:3">
      <c r="A229" s="88">
        <v>1010531</v>
      </c>
      <c r="B229" s="78" t="s">
        <v>294</v>
      </c>
      <c r="C229" s="91"/>
    </row>
    <row r="230" s="111" customFormat="1" ht="17.25" customHeight="1" spans="1:3">
      <c r="A230" s="88">
        <v>1010532</v>
      </c>
      <c r="B230" s="78" t="s">
        <v>295</v>
      </c>
      <c r="C230" s="80">
        <f>SUM(C231:C241)</f>
        <v>0</v>
      </c>
    </row>
    <row r="231" s="111" customFormat="1" ht="17.25" customHeight="1" spans="1:3">
      <c r="A231" s="88">
        <v>101053201</v>
      </c>
      <c r="B231" s="88" t="s">
        <v>296</v>
      </c>
      <c r="C231" s="91"/>
    </row>
    <row r="232" s="111" customFormat="1" ht="17.25" customHeight="1" spans="1:3">
      <c r="A232" s="88">
        <v>101053202</v>
      </c>
      <c r="B232" s="88" t="s">
        <v>297</v>
      </c>
      <c r="C232" s="91"/>
    </row>
    <row r="233" s="111" customFormat="1" ht="17.25" customHeight="1" spans="1:3">
      <c r="A233" s="88">
        <v>101053203</v>
      </c>
      <c r="B233" s="88" t="s">
        <v>298</v>
      </c>
      <c r="C233" s="91"/>
    </row>
    <row r="234" s="111" customFormat="1" ht="17.25" customHeight="1" spans="1:3">
      <c r="A234" s="88">
        <v>101053205</v>
      </c>
      <c r="B234" s="88" t="s">
        <v>299</v>
      </c>
      <c r="C234" s="91"/>
    </row>
    <row r="235" s="111" customFormat="1" ht="17.25" customHeight="1" spans="1:3">
      <c r="A235" s="88">
        <v>101053206</v>
      </c>
      <c r="B235" s="88" t="s">
        <v>300</v>
      </c>
      <c r="C235" s="91"/>
    </row>
    <row r="236" s="111" customFormat="1" ht="17.25" customHeight="1" spans="1:3">
      <c r="A236" s="88">
        <v>101053215</v>
      </c>
      <c r="B236" s="88" t="s">
        <v>301</v>
      </c>
      <c r="C236" s="91"/>
    </row>
    <row r="237" s="111" customFormat="1" ht="17.25" customHeight="1" spans="1:3">
      <c r="A237" s="88">
        <v>101053216</v>
      </c>
      <c r="B237" s="88" t="s">
        <v>302</v>
      </c>
      <c r="C237" s="91"/>
    </row>
    <row r="238" s="111" customFormat="1" ht="17.25" customHeight="1" spans="1:3">
      <c r="A238" s="88">
        <v>101053218</v>
      </c>
      <c r="B238" s="88" t="s">
        <v>303</v>
      </c>
      <c r="C238" s="91"/>
    </row>
    <row r="239" s="111" customFormat="1" ht="17.25" customHeight="1" spans="1:3">
      <c r="A239" s="88">
        <v>101053219</v>
      </c>
      <c r="B239" s="88" t="s">
        <v>304</v>
      </c>
      <c r="C239" s="91"/>
    </row>
    <row r="240" s="111" customFormat="1" ht="17.25" customHeight="1" spans="1:3">
      <c r="A240" s="88">
        <v>101053220</v>
      </c>
      <c r="B240" s="88" t="s">
        <v>305</v>
      </c>
      <c r="C240" s="91"/>
    </row>
    <row r="241" s="111" customFormat="1" ht="17.25" customHeight="1" spans="1:3">
      <c r="A241" s="88">
        <v>101053299</v>
      </c>
      <c r="B241" s="88" t="s">
        <v>306</v>
      </c>
      <c r="C241" s="91"/>
    </row>
    <row r="242" s="111" customFormat="1" ht="17.25" customHeight="1" spans="1:3">
      <c r="A242" s="88">
        <v>1010533</v>
      </c>
      <c r="B242" s="78" t="s">
        <v>307</v>
      </c>
      <c r="C242" s="91"/>
    </row>
    <row r="243" s="111" customFormat="1" ht="17.25" customHeight="1" spans="1:3">
      <c r="A243" s="88">
        <v>1010534</v>
      </c>
      <c r="B243" s="78" t="s">
        <v>308</v>
      </c>
      <c r="C243" s="91"/>
    </row>
    <row r="244" s="111" customFormat="1" ht="17.25" customHeight="1" spans="1:3">
      <c r="A244" s="88">
        <v>1010535</v>
      </c>
      <c r="B244" s="78" t="s">
        <v>309</v>
      </c>
      <c r="C244" s="80">
        <f>SUM(C245:C248)</f>
        <v>0</v>
      </c>
    </row>
    <row r="245" s="111" customFormat="1" ht="17.25" customHeight="1" spans="1:3">
      <c r="A245" s="88">
        <v>101053501</v>
      </c>
      <c r="B245" s="88" t="s">
        <v>310</v>
      </c>
      <c r="C245" s="91"/>
    </row>
    <row r="246" s="111" customFormat="1" ht="17.25" customHeight="1" spans="1:3">
      <c r="A246" s="88">
        <v>101053502</v>
      </c>
      <c r="B246" s="88" t="s">
        <v>311</v>
      </c>
      <c r="C246" s="91"/>
    </row>
    <row r="247" s="111" customFormat="1" ht="17.25" customHeight="1" spans="1:3">
      <c r="A247" s="88">
        <v>101053503</v>
      </c>
      <c r="B247" s="88" t="s">
        <v>312</v>
      </c>
      <c r="C247" s="91"/>
    </row>
    <row r="248" s="111" customFormat="1" ht="17.25" customHeight="1" spans="1:3">
      <c r="A248" s="88">
        <v>101053599</v>
      </c>
      <c r="B248" s="88" t="s">
        <v>313</v>
      </c>
      <c r="C248" s="91"/>
    </row>
    <row r="249" s="111" customFormat="1" ht="17.25" customHeight="1" spans="1:3">
      <c r="A249" s="88">
        <v>1010536</v>
      </c>
      <c r="B249" s="78" t="s">
        <v>314</v>
      </c>
      <c r="C249" s="80">
        <f>SUM(C250:C253)</f>
        <v>0</v>
      </c>
    </row>
    <row r="250" s="111" customFormat="1" ht="17.25" customHeight="1" spans="1:3">
      <c r="A250" s="88">
        <v>101053601</v>
      </c>
      <c r="B250" s="88" t="s">
        <v>315</v>
      </c>
      <c r="C250" s="91"/>
    </row>
    <row r="251" s="111" customFormat="1" ht="17.25" customHeight="1" spans="1:3">
      <c r="A251" s="88">
        <v>101053602</v>
      </c>
      <c r="B251" s="88" t="s">
        <v>316</v>
      </c>
      <c r="C251" s="91"/>
    </row>
    <row r="252" s="111" customFormat="1" ht="17.25" customHeight="1" spans="1:3">
      <c r="A252" s="88">
        <v>101053603</v>
      </c>
      <c r="B252" s="88" t="s">
        <v>317</v>
      </c>
      <c r="C252" s="91"/>
    </row>
    <row r="253" s="111" customFormat="1" ht="17.25" customHeight="1" spans="1:3">
      <c r="A253" s="88">
        <v>101053699</v>
      </c>
      <c r="B253" s="88" t="s">
        <v>318</v>
      </c>
      <c r="C253" s="91"/>
    </row>
    <row r="254" s="111" customFormat="1" ht="17.25" customHeight="1" spans="1:3">
      <c r="A254" s="88">
        <v>1010599</v>
      </c>
      <c r="B254" s="78" t="s">
        <v>319</v>
      </c>
      <c r="C254" s="91"/>
    </row>
    <row r="255" s="111" customFormat="1" ht="17.25" customHeight="1" spans="1:3">
      <c r="A255" s="88">
        <v>10106</v>
      </c>
      <c r="B255" s="78" t="s">
        <v>320</v>
      </c>
      <c r="C255" s="80">
        <f>SUM(C256,C259:C261)</f>
        <v>469</v>
      </c>
    </row>
    <row r="256" s="111" customFormat="1" ht="17.25" customHeight="1" spans="1:3">
      <c r="A256" s="88">
        <v>1010601</v>
      </c>
      <c r="B256" s="78" t="s">
        <v>321</v>
      </c>
      <c r="C256" s="80">
        <f>SUM(C257:C258)</f>
        <v>501</v>
      </c>
    </row>
    <row r="257" s="111" customFormat="1" ht="17.25" customHeight="1" spans="1:3">
      <c r="A257" s="88">
        <v>101060101</v>
      </c>
      <c r="B257" s="88" t="s">
        <v>322</v>
      </c>
      <c r="C257" s="91"/>
    </row>
    <row r="258" s="111" customFormat="1" ht="17.25" customHeight="1" spans="1:3">
      <c r="A258" s="88">
        <v>101060109</v>
      </c>
      <c r="B258" s="88" t="s">
        <v>323</v>
      </c>
      <c r="C258" s="91">
        <v>501</v>
      </c>
    </row>
    <row r="259" s="111" customFormat="1" ht="17.25" customHeight="1" spans="1:3">
      <c r="A259" s="88">
        <v>1010602</v>
      </c>
      <c r="B259" s="78" t="s">
        <v>324</v>
      </c>
      <c r="C259" s="91">
        <v>-51</v>
      </c>
    </row>
    <row r="260" s="111" customFormat="1" ht="17.25" customHeight="1" spans="1:3">
      <c r="A260" s="88">
        <v>1010603</v>
      </c>
      <c r="B260" s="78" t="s">
        <v>325</v>
      </c>
      <c r="C260" s="91">
        <v>-5</v>
      </c>
    </row>
    <row r="261" s="111" customFormat="1" ht="17.25" customHeight="1" spans="1:3">
      <c r="A261" s="88">
        <v>1010620</v>
      </c>
      <c r="B261" s="78" t="s">
        <v>326</v>
      </c>
      <c r="C261" s="91">
        <v>24</v>
      </c>
    </row>
    <row r="262" s="111" customFormat="1" ht="17.25" customHeight="1" spans="1:3">
      <c r="A262" s="88">
        <v>10107</v>
      </c>
      <c r="B262" s="78" t="s">
        <v>327</v>
      </c>
      <c r="C262" s="80">
        <f>SUM(C263:C266)</f>
        <v>230</v>
      </c>
    </row>
    <row r="263" s="111" customFormat="1" ht="17.25" customHeight="1" spans="1:3">
      <c r="A263" s="88">
        <v>1010701</v>
      </c>
      <c r="B263" s="78" t="s">
        <v>328</v>
      </c>
      <c r="C263" s="91"/>
    </row>
    <row r="264" s="111" customFormat="1" ht="17.25" customHeight="1" spans="1:3">
      <c r="A264" s="88">
        <v>1010702</v>
      </c>
      <c r="B264" s="78" t="s">
        <v>329</v>
      </c>
      <c r="C264" s="91"/>
    </row>
    <row r="265" s="111" customFormat="1" ht="17.25" customHeight="1" spans="1:3">
      <c r="A265" s="88">
        <v>1010719</v>
      </c>
      <c r="B265" s="78" t="s">
        <v>330</v>
      </c>
      <c r="C265" s="91">
        <v>224</v>
      </c>
    </row>
    <row r="266" s="111" customFormat="1" ht="17.25" customHeight="1" spans="1:3">
      <c r="A266" s="88">
        <v>1010720</v>
      </c>
      <c r="B266" s="78" t="s">
        <v>331</v>
      </c>
      <c r="C266" s="91">
        <v>6</v>
      </c>
    </row>
    <row r="267" s="111" customFormat="1" ht="17.25" customHeight="1" spans="1:3">
      <c r="A267" s="88">
        <v>10109</v>
      </c>
      <c r="B267" s="78" t="s">
        <v>332</v>
      </c>
      <c r="C267" s="80">
        <f>SUM(C268,C271:C282)</f>
        <v>1575</v>
      </c>
    </row>
    <row r="268" s="111" customFormat="1" ht="17.25" customHeight="1" spans="1:3">
      <c r="A268" s="88">
        <v>1010901</v>
      </c>
      <c r="B268" s="78" t="s">
        <v>333</v>
      </c>
      <c r="C268" s="80">
        <f>SUM(C269:C270)</f>
        <v>104</v>
      </c>
    </row>
    <row r="269" s="111" customFormat="1" ht="17.25" customHeight="1" spans="1:3">
      <c r="A269" s="88">
        <v>101090101</v>
      </c>
      <c r="B269" s="88" t="s">
        <v>334</v>
      </c>
      <c r="C269" s="91"/>
    </row>
    <row r="270" s="111" customFormat="1" ht="17.25" customHeight="1" spans="1:3">
      <c r="A270" s="88">
        <v>101090109</v>
      </c>
      <c r="B270" s="88" t="s">
        <v>335</v>
      </c>
      <c r="C270" s="91">
        <v>104</v>
      </c>
    </row>
    <row r="271" s="111" customFormat="1" ht="17.25" customHeight="1" spans="1:3">
      <c r="A271" s="88">
        <v>1010902</v>
      </c>
      <c r="B271" s="78" t="s">
        <v>336</v>
      </c>
      <c r="C271" s="91">
        <v>58</v>
      </c>
    </row>
    <row r="272" s="111" customFormat="1" ht="17.25" customHeight="1" spans="1:3">
      <c r="A272" s="88">
        <v>1010903</v>
      </c>
      <c r="B272" s="78" t="s">
        <v>337</v>
      </c>
      <c r="C272" s="91">
        <v>111</v>
      </c>
    </row>
    <row r="273" s="111" customFormat="1" ht="17.25" customHeight="1" spans="1:3">
      <c r="A273" s="88">
        <v>1010904</v>
      </c>
      <c r="B273" s="78" t="s">
        <v>338</v>
      </c>
      <c r="C273" s="91"/>
    </row>
    <row r="274" s="111" customFormat="1" ht="17.25" customHeight="1" spans="1:3">
      <c r="A274" s="88">
        <v>1010905</v>
      </c>
      <c r="B274" s="78" t="s">
        <v>339</v>
      </c>
      <c r="C274" s="91">
        <v>1</v>
      </c>
    </row>
    <row r="275" s="111" customFormat="1" ht="17.25" customHeight="1" spans="1:3">
      <c r="A275" s="88">
        <v>1010906</v>
      </c>
      <c r="B275" s="78" t="s">
        <v>340</v>
      </c>
      <c r="C275" s="91">
        <v>1237</v>
      </c>
    </row>
    <row r="276" s="111" customFormat="1" ht="17.25" customHeight="1" spans="1:3">
      <c r="A276" s="88">
        <v>1010918</v>
      </c>
      <c r="B276" s="78" t="s">
        <v>341</v>
      </c>
      <c r="C276" s="91"/>
    </row>
    <row r="277" s="111" customFormat="1" ht="17.25" customHeight="1" spans="1:3">
      <c r="A277" s="88">
        <v>1010919</v>
      </c>
      <c r="B277" s="78" t="s">
        <v>342</v>
      </c>
      <c r="C277" s="91">
        <v>50</v>
      </c>
    </row>
    <row r="278" s="111" customFormat="1" ht="17.25" customHeight="1" spans="1:3">
      <c r="A278" s="88">
        <v>1010920</v>
      </c>
      <c r="B278" s="78" t="s">
        <v>343</v>
      </c>
      <c r="C278" s="91">
        <v>14</v>
      </c>
    </row>
    <row r="279" s="111" customFormat="1" ht="17.25" customHeight="1" spans="1:3">
      <c r="A279" s="88">
        <v>1010921</v>
      </c>
      <c r="B279" s="78" t="s">
        <v>344</v>
      </c>
      <c r="C279" s="91"/>
    </row>
    <row r="280" s="111" customFormat="1" ht="17.25" customHeight="1" spans="1:3">
      <c r="A280" s="88">
        <v>1010922</v>
      </c>
      <c r="B280" s="78" t="s">
        <v>345</v>
      </c>
      <c r="C280" s="91"/>
    </row>
    <row r="281" s="111" customFormat="1" ht="17.25" customHeight="1" spans="1:3">
      <c r="A281" s="88">
        <v>1010923</v>
      </c>
      <c r="B281" s="78" t="s">
        <v>346</v>
      </c>
      <c r="C281" s="91"/>
    </row>
    <row r="282" s="111" customFormat="1" ht="17.25" customHeight="1" spans="1:3">
      <c r="A282" s="88">
        <v>1010924</v>
      </c>
      <c r="B282" s="78" t="s">
        <v>347</v>
      </c>
      <c r="C282" s="91"/>
    </row>
    <row r="283" s="111" customFormat="1" ht="17.25" customHeight="1" spans="1:3">
      <c r="A283" s="88">
        <v>10110</v>
      </c>
      <c r="B283" s="78" t="s">
        <v>348</v>
      </c>
      <c r="C283" s="80">
        <f>SUM(C284:C291)</f>
        <v>4602</v>
      </c>
    </row>
    <row r="284" s="111" customFormat="1" ht="17.25" customHeight="1" spans="1:3">
      <c r="A284" s="88">
        <v>1011001</v>
      </c>
      <c r="B284" s="78" t="s">
        <v>349</v>
      </c>
      <c r="C284" s="91">
        <v>26</v>
      </c>
    </row>
    <row r="285" s="111" customFormat="1" ht="17.25" customHeight="1" spans="1:3">
      <c r="A285" s="88">
        <v>1011002</v>
      </c>
      <c r="B285" s="78" t="s">
        <v>350</v>
      </c>
      <c r="C285" s="91">
        <v>3</v>
      </c>
    </row>
    <row r="286" s="111" customFormat="1" ht="17.25" customHeight="1" spans="1:3">
      <c r="A286" s="88">
        <v>1011003</v>
      </c>
      <c r="B286" s="78" t="s">
        <v>351</v>
      </c>
      <c r="C286" s="91">
        <v>143</v>
      </c>
    </row>
    <row r="287" s="111" customFormat="1" ht="17.25" customHeight="1" spans="1:3">
      <c r="A287" s="88">
        <v>1011004</v>
      </c>
      <c r="B287" s="78" t="s">
        <v>352</v>
      </c>
      <c r="C287" s="91"/>
    </row>
    <row r="288" s="111" customFormat="1" ht="17.25" customHeight="1" spans="1:3">
      <c r="A288" s="88">
        <v>1011005</v>
      </c>
      <c r="B288" s="78" t="s">
        <v>353</v>
      </c>
      <c r="C288" s="91">
        <v>23</v>
      </c>
    </row>
    <row r="289" s="111" customFormat="1" ht="17.25" customHeight="1" spans="1:3">
      <c r="A289" s="88">
        <v>1011006</v>
      </c>
      <c r="B289" s="78" t="s">
        <v>354</v>
      </c>
      <c r="C289" s="91">
        <v>2962</v>
      </c>
    </row>
    <row r="290" s="111" customFormat="1" ht="17.25" customHeight="1" spans="1:3">
      <c r="A290" s="88">
        <v>1011019</v>
      </c>
      <c r="B290" s="78" t="s">
        <v>355</v>
      </c>
      <c r="C290" s="91">
        <v>15</v>
      </c>
    </row>
    <row r="291" s="111" customFormat="1" ht="17.25" customHeight="1" spans="1:3">
      <c r="A291" s="88">
        <v>1011020</v>
      </c>
      <c r="B291" s="78" t="s">
        <v>356</v>
      </c>
      <c r="C291" s="91">
        <v>1430</v>
      </c>
    </row>
    <row r="292" s="111" customFormat="1" ht="17.25" customHeight="1" spans="1:3">
      <c r="A292" s="88">
        <v>10111</v>
      </c>
      <c r="B292" s="78" t="s">
        <v>357</v>
      </c>
      <c r="C292" s="80">
        <f>SUM(C293,C296:C297)</f>
        <v>452</v>
      </c>
    </row>
    <row r="293" s="111" customFormat="1" ht="17.25" customHeight="1" spans="1:3">
      <c r="A293" s="88">
        <v>1011101</v>
      </c>
      <c r="B293" s="78" t="s">
        <v>358</v>
      </c>
      <c r="C293" s="80">
        <f>SUM(C294:C295)</f>
        <v>0</v>
      </c>
    </row>
    <row r="294" s="111" customFormat="1" ht="17.25" customHeight="1" spans="1:3">
      <c r="A294" s="88">
        <v>101110101</v>
      </c>
      <c r="B294" s="88" t="s">
        <v>359</v>
      </c>
      <c r="C294" s="91"/>
    </row>
    <row r="295" s="111" customFormat="1" ht="17.25" customHeight="1" spans="1:3">
      <c r="A295" s="88">
        <v>101110109</v>
      </c>
      <c r="B295" s="88" t="s">
        <v>360</v>
      </c>
      <c r="C295" s="91"/>
    </row>
    <row r="296" s="111" customFormat="1" ht="17.25" customHeight="1" spans="1:3">
      <c r="A296" s="88">
        <v>1011119</v>
      </c>
      <c r="B296" s="78" t="s">
        <v>361</v>
      </c>
      <c r="C296" s="91">
        <v>430</v>
      </c>
    </row>
    <row r="297" s="111" customFormat="1" ht="17.25" customHeight="1" spans="1:3">
      <c r="A297" s="88">
        <v>1011120</v>
      </c>
      <c r="B297" s="78" t="s">
        <v>362</v>
      </c>
      <c r="C297" s="91">
        <v>22</v>
      </c>
    </row>
    <row r="298" s="111" customFormat="1" ht="17.25" customHeight="1" spans="1:3">
      <c r="A298" s="88">
        <v>10112</v>
      </c>
      <c r="B298" s="78" t="s">
        <v>363</v>
      </c>
      <c r="C298" s="80">
        <f>SUM(C299:C306)</f>
        <v>627</v>
      </c>
    </row>
    <row r="299" s="111" customFormat="1" ht="17.25" customHeight="1" spans="1:3">
      <c r="A299" s="88">
        <v>1011201</v>
      </c>
      <c r="B299" s="78" t="s">
        <v>364</v>
      </c>
      <c r="C299" s="91">
        <v>22</v>
      </c>
    </row>
    <row r="300" s="111" customFormat="1" ht="17.25" customHeight="1" spans="1:3">
      <c r="A300" s="88">
        <v>1011202</v>
      </c>
      <c r="B300" s="78" t="s">
        <v>365</v>
      </c>
      <c r="C300" s="91">
        <v>9</v>
      </c>
    </row>
    <row r="301" s="111" customFormat="1" ht="17.25" customHeight="1" spans="1:3">
      <c r="A301" s="88">
        <v>1011203</v>
      </c>
      <c r="B301" s="78" t="s">
        <v>366</v>
      </c>
      <c r="C301" s="91">
        <v>399</v>
      </c>
    </row>
    <row r="302" s="111" customFormat="1" ht="17.25" customHeight="1" spans="1:3">
      <c r="A302" s="88">
        <v>1011204</v>
      </c>
      <c r="B302" s="78" t="s">
        <v>367</v>
      </c>
      <c r="C302" s="91"/>
    </row>
    <row r="303" s="111" customFormat="1" ht="17.25" customHeight="1" spans="1:3">
      <c r="A303" s="88">
        <v>1011205</v>
      </c>
      <c r="B303" s="78" t="s">
        <v>368</v>
      </c>
      <c r="C303" s="91">
        <v>181</v>
      </c>
    </row>
    <row r="304" s="111" customFormat="1" ht="17.25" customHeight="1" spans="1:3">
      <c r="A304" s="88">
        <v>1011206</v>
      </c>
      <c r="B304" s="78" t="s">
        <v>369</v>
      </c>
      <c r="C304" s="91">
        <v>13</v>
      </c>
    </row>
    <row r="305" s="111" customFormat="1" ht="17.25" customHeight="1" spans="1:3">
      <c r="A305" s="88">
        <v>1011219</v>
      </c>
      <c r="B305" s="78" t="s">
        <v>370</v>
      </c>
      <c r="C305" s="91"/>
    </row>
    <row r="306" s="111" customFormat="1" ht="17.25" customHeight="1" spans="1:3">
      <c r="A306" s="88">
        <v>1011220</v>
      </c>
      <c r="B306" s="78" t="s">
        <v>371</v>
      </c>
      <c r="C306" s="91">
        <v>3</v>
      </c>
    </row>
    <row r="307" s="111" customFormat="1" ht="17.25" customHeight="1" spans="1:3">
      <c r="A307" s="88">
        <v>10113</v>
      </c>
      <c r="B307" s="78" t="s">
        <v>372</v>
      </c>
      <c r="C307" s="80">
        <f>SUM(C308:C315)</f>
        <v>8105</v>
      </c>
    </row>
    <row r="308" s="111" customFormat="1" ht="17.25" customHeight="1" spans="1:3">
      <c r="A308" s="88">
        <v>1011301</v>
      </c>
      <c r="B308" s="78" t="s">
        <v>373</v>
      </c>
      <c r="C308" s="91"/>
    </row>
    <row r="309" s="111" customFormat="1" ht="17.25" customHeight="1" spans="1:3">
      <c r="A309" s="88">
        <v>1011302</v>
      </c>
      <c r="B309" s="78" t="s">
        <v>374</v>
      </c>
      <c r="C309" s="91"/>
    </row>
    <row r="310" s="111" customFormat="1" ht="17.25" customHeight="1" spans="1:3">
      <c r="A310" s="88">
        <v>1011303</v>
      </c>
      <c r="B310" s="78" t="s">
        <v>375</v>
      </c>
      <c r="C310" s="91">
        <v>7424</v>
      </c>
    </row>
    <row r="311" s="111" customFormat="1" ht="17.25" customHeight="1" spans="1:3">
      <c r="A311" s="88">
        <v>1011304</v>
      </c>
      <c r="B311" s="78" t="s">
        <v>376</v>
      </c>
      <c r="C311" s="91"/>
    </row>
    <row r="312" s="111" customFormat="1" ht="17.25" customHeight="1" spans="1:3">
      <c r="A312" s="88">
        <v>1011305</v>
      </c>
      <c r="B312" s="78" t="s">
        <v>377</v>
      </c>
      <c r="C312" s="91"/>
    </row>
    <row r="313" s="111" customFormat="1" ht="17.25" customHeight="1" spans="1:3">
      <c r="A313" s="88">
        <v>1011306</v>
      </c>
      <c r="B313" s="78" t="s">
        <v>378</v>
      </c>
      <c r="C313" s="91">
        <v>527</v>
      </c>
    </row>
    <row r="314" s="111" customFormat="1" ht="17.25" customHeight="1" spans="1:3">
      <c r="A314" s="88">
        <v>1011319</v>
      </c>
      <c r="B314" s="78" t="s">
        <v>379</v>
      </c>
      <c r="C314" s="91">
        <v>107</v>
      </c>
    </row>
    <row r="315" s="111" customFormat="1" ht="17.25" customHeight="1" spans="1:3">
      <c r="A315" s="88">
        <v>1011320</v>
      </c>
      <c r="B315" s="78" t="s">
        <v>380</v>
      </c>
      <c r="C315" s="91">
        <v>47</v>
      </c>
    </row>
    <row r="316" s="111" customFormat="1" ht="17.25" customHeight="1" spans="1:3">
      <c r="A316" s="88">
        <v>10114</v>
      </c>
      <c r="B316" s="78" t="s">
        <v>381</v>
      </c>
      <c r="C316" s="80">
        <f>SUM(C317:C318)</f>
        <v>1108</v>
      </c>
    </row>
    <row r="317" s="111" customFormat="1" ht="17.25" customHeight="1" spans="1:3">
      <c r="A317" s="88">
        <v>1011401</v>
      </c>
      <c r="B317" s="78" t="s">
        <v>382</v>
      </c>
      <c r="C317" s="91">
        <v>1108</v>
      </c>
    </row>
    <row r="318" s="111" customFormat="1" ht="17.25" customHeight="1" spans="1:3">
      <c r="A318" s="88">
        <v>1011420</v>
      </c>
      <c r="B318" s="78" t="s">
        <v>383</v>
      </c>
      <c r="C318" s="91"/>
    </row>
    <row r="319" s="111" customFormat="1" ht="17.25" customHeight="1" spans="1:3">
      <c r="A319" s="88">
        <v>10115</v>
      </c>
      <c r="B319" s="78" t="s">
        <v>384</v>
      </c>
      <c r="C319" s="80">
        <f>SUM(C320:C321)</f>
        <v>0</v>
      </c>
    </row>
    <row r="320" s="111" customFormat="1" ht="17.25" customHeight="1" spans="1:3">
      <c r="A320" s="88">
        <v>1011501</v>
      </c>
      <c r="B320" s="78" t="s">
        <v>385</v>
      </c>
      <c r="C320" s="91"/>
    </row>
    <row r="321" s="111" customFormat="1" ht="17.25" customHeight="1" spans="1:3">
      <c r="A321" s="88">
        <v>1011520</v>
      </c>
      <c r="B321" s="78" t="s">
        <v>386</v>
      </c>
      <c r="C321" s="91"/>
    </row>
    <row r="322" s="111" customFormat="1" ht="17.25" customHeight="1" spans="1:3">
      <c r="A322" s="88">
        <v>10116</v>
      </c>
      <c r="B322" s="78" t="s">
        <v>387</v>
      </c>
      <c r="C322" s="80">
        <f>SUM(C323:C324)</f>
        <v>0</v>
      </c>
    </row>
    <row r="323" s="111" customFormat="1" ht="17.25" customHeight="1" spans="1:3">
      <c r="A323" s="88">
        <v>1011601</v>
      </c>
      <c r="B323" s="78" t="s">
        <v>388</v>
      </c>
      <c r="C323" s="91"/>
    </row>
    <row r="324" s="111" customFormat="1" ht="17.25" customHeight="1" spans="1:3">
      <c r="A324" s="88">
        <v>1011620</v>
      </c>
      <c r="B324" s="78" t="s">
        <v>389</v>
      </c>
      <c r="C324" s="91"/>
    </row>
    <row r="325" s="111" customFormat="1" ht="17.25" customHeight="1" spans="1:3">
      <c r="A325" s="88">
        <v>10117</v>
      </c>
      <c r="B325" s="78" t="s">
        <v>390</v>
      </c>
      <c r="C325" s="80">
        <f>SUM(C326,C330,C335:C336)</f>
        <v>0</v>
      </c>
    </row>
    <row r="326" s="111" customFormat="1" ht="17.25" customHeight="1" spans="1:3">
      <c r="A326" s="88">
        <v>1011701</v>
      </c>
      <c r="B326" s="78" t="s">
        <v>391</v>
      </c>
      <c r="C326" s="80">
        <f>SUM(C327:C329)</f>
        <v>0</v>
      </c>
    </row>
    <row r="327" s="111" customFormat="1" ht="17.25" customHeight="1" spans="1:3">
      <c r="A327" s="88">
        <v>101170101</v>
      </c>
      <c r="B327" s="88" t="s">
        <v>392</v>
      </c>
      <c r="C327" s="91"/>
    </row>
    <row r="328" s="111" customFormat="1" ht="17.25" customHeight="1" spans="1:3">
      <c r="A328" s="88">
        <v>101170102</v>
      </c>
      <c r="B328" s="88" t="s">
        <v>393</v>
      </c>
      <c r="C328" s="91"/>
    </row>
    <row r="329" s="111" customFormat="1" ht="17.25" customHeight="1" spans="1:3">
      <c r="A329" s="88">
        <v>101170103</v>
      </c>
      <c r="B329" s="88" t="s">
        <v>394</v>
      </c>
      <c r="C329" s="91"/>
    </row>
    <row r="330" s="111" customFormat="1" ht="17.25" customHeight="1" spans="1:3">
      <c r="A330" s="88">
        <v>1011703</v>
      </c>
      <c r="B330" s="78" t="s">
        <v>395</v>
      </c>
      <c r="C330" s="80">
        <f>SUM(C331:C334)</f>
        <v>0</v>
      </c>
    </row>
    <row r="331" s="111" customFormat="1" ht="17.25" customHeight="1" spans="1:3">
      <c r="A331" s="88">
        <v>101170301</v>
      </c>
      <c r="B331" s="88" t="s">
        <v>396</v>
      </c>
      <c r="C331" s="91"/>
    </row>
    <row r="332" s="111" customFormat="1" ht="17.25" customHeight="1" spans="1:3">
      <c r="A332" s="88">
        <v>101170302</v>
      </c>
      <c r="B332" s="88" t="s">
        <v>397</v>
      </c>
      <c r="C332" s="91"/>
    </row>
    <row r="333" s="111" customFormat="1" ht="17.25" customHeight="1" spans="1:3">
      <c r="A333" s="88">
        <v>101170303</v>
      </c>
      <c r="B333" s="88" t="s">
        <v>398</v>
      </c>
      <c r="C333" s="91"/>
    </row>
    <row r="334" s="111" customFormat="1" ht="17.25" customHeight="1" spans="1:3">
      <c r="A334" s="88">
        <v>101170304</v>
      </c>
      <c r="B334" s="88" t="s">
        <v>399</v>
      </c>
      <c r="C334" s="91"/>
    </row>
    <row r="335" s="111" customFormat="1" ht="17.25" customHeight="1" spans="1:3">
      <c r="A335" s="88">
        <v>1011720</v>
      </c>
      <c r="B335" s="78" t="s">
        <v>400</v>
      </c>
      <c r="C335" s="91"/>
    </row>
    <row r="336" s="111" customFormat="1" ht="17.25" customHeight="1" spans="1:3">
      <c r="A336" s="88">
        <v>1011721</v>
      </c>
      <c r="B336" s="78" t="s">
        <v>401</v>
      </c>
      <c r="C336" s="91"/>
    </row>
    <row r="337" s="111" customFormat="1" ht="17.25" customHeight="1" spans="1:3">
      <c r="A337" s="88">
        <v>10118</v>
      </c>
      <c r="B337" s="78" t="s">
        <v>402</v>
      </c>
      <c r="C337" s="80">
        <f>SUM(C338:C340)</f>
        <v>4110</v>
      </c>
    </row>
    <row r="338" s="111" customFormat="1" ht="17.25" customHeight="1" spans="1:3">
      <c r="A338" s="88">
        <v>1011801</v>
      </c>
      <c r="B338" s="78" t="s">
        <v>403</v>
      </c>
      <c r="C338" s="91">
        <v>4106</v>
      </c>
    </row>
    <row r="339" s="111" customFormat="1" ht="17.25" customHeight="1" spans="1:3">
      <c r="A339" s="88">
        <v>1011802</v>
      </c>
      <c r="B339" s="78" t="s">
        <v>404</v>
      </c>
      <c r="C339" s="91"/>
    </row>
    <row r="340" s="111" customFormat="1" ht="17.25" customHeight="1" spans="1:3">
      <c r="A340" s="88">
        <v>1011820</v>
      </c>
      <c r="B340" s="78" t="s">
        <v>405</v>
      </c>
      <c r="C340" s="91">
        <v>4</v>
      </c>
    </row>
    <row r="341" s="111" customFormat="1" ht="17.25" customHeight="1" spans="1:3">
      <c r="A341" s="88">
        <v>10119</v>
      </c>
      <c r="B341" s="78" t="s">
        <v>406</v>
      </c>
      <c r="C341" s="80">
        <f>SUM(C342:C343)</f>
        <v>1208</v>
      </c>
    </row>
    <row r="342" s="111" customFormat="1" ht="17.25" customHeight="1" spans="1:3">
      <c r="A342" s="88">
        <v>1011901</v>
      </c>
      <c r="B342" s="78" t="s">
        <v>407</v>
      </c>
      <c r="C342" s="91">
        <v>1208</v>
      </c>
    </row>
    <row r="343" s="111" customFormat="1" ht="17.25" customHeight="1" spans="1:3">
      <c r="A343" s="88">
        <v>1011920</v>
      </c>
      <c r="B343" s="78" t="s">
        <v>408</v>
      </c>
      <c r="C343" s="91"/>
    </row>
    <row r="344" s="111" customFormat="1" ht="17.25" customHeight="1" spans="1:3">
      <c r="A344" s="88">
        <v>10120</v>
      </c>
      <c r="B344" s="78" t="s">
        <v>409</v>
      </c>
      <c r="C344" s="80">
        <f>SUM(C345:C346)</f>
        <v>2188</v>
      </c>
    </row>
    <row r="345" s="111" customFormat="1" ht="17.25" customHeight="1" spans="1:3">
      <c r="A345" s="88">
        <v>1012001</v>
      </c>
      <c r="B345" s="78" t="s">
        <v>410</v>
      </c>
      <c r="C345" s="91">
        <v>2188</v>
      </c>
    </row>
    <row r="346" s="111" customFormat="1" ht="17.25" customHeight="1" spans="1:3">
      <c r="A346" s="88">
        <v>1012020</v>
      </c>
      <c r="B346" s="78" t="s">
        <v>411</v>
      </c>
      <c r="C346" s="91"/>
    </row>
    <row r="347" s="111" customFormat="1" ht="17.25" customHeight="1" spans="1:3">
      <c r="A347" s="88">
        <v>10121</v>
      </c>
      <c r="B347" s="78" t="s">
        <v>412</v>
      </c>
      <c r="C347" s="80">
        <f>SUM(C348:C349)</f>
        <v>14</v>
      </c>
    </row>
    <row r="348" s="111" customFormat="1" ht="17.25" customHeight="1" spans="1:3">
      <c r="A348" s="88">
        <v>1012101</v>
      </c>
      <c r="B348" s="78" t="s">
        <v>413</v>
      </c>
      <c r="C348" s="91">
        <v>14</v>
      </c>
    </row>
    <row r="349" s="111" customFormat="1" ht="17.25" customHeight="1" spans="1:3">
      <c r="A349" s="88">
        <v>1012120</v>
      </c>
      <c r="B349" s="78" t="s">
        <v>414</v>
      </c>
      <c r="C349" s="91"/>
    </row>
    <row r="350" s="111" customFormat="1" ht="17.25" customHeight="1" spans="1:3">
      <c r="A350" s="88">
        <v>10199</v>
      </c>
      <c r="B350" s="78" t="s">
        <v>415</v>
      </c>
      <c r="C350" s="80">
        <f>SUM(C351:C352)</f>
        <v>0</v>
      </c>
    </row>
    <row r="351" s="111" customFormat="1" ht="17.25" customHeight="1" spans="1:3">
      <c r="A351" s="88">
        <v>1019901</v>
      </c>
      <c r="B351" s="78" t="s">
        <v>416</v>
      </c>
      <c r="C351" s="91"/>
    </row>
    <row r="352" s="111" customFormat="1" ht="17.25" customHeight="1" spans="1:3">
      <c r="A352" s="88">
        <v>1019920</v>
      </c>
      <c r="B352" s="78" t="s">
        <v>417</v>
      </c>
      <c r="C352" s="91"/>
    </row>
    <row r="353" s="111" customFormat="1" ht="17.25" customHeight="1" spans="1:3">
      <c r="A353" s="88">
        <v>103</v>
      </c>
      <c r="B353" s="78" t="s">
        <v>418</v>
      </c>
      <c r="C353" s="80">
        <f>SUM(C354,C382,C576,C616,C635,C686,C689,C695)</f>
        <v>20978</v>
      </c>
    </row>
    <row r="354" s="111" customFormat="1" ht="17.25" customHeight="1" spans="1:3">
      <c r="A354" s="88">
        <v>10302</v>
      </c>
      <c r="B354" s="78" t="s">
        <v>419</v>
      </c>
      <c r="C354" s="80">
        <f>SUM(C355,C364:C367,C370:C379)</f>
        <v>3238</v>
      </c>
    </row>
    <row r="355" s="111" customFormat="1" ht="17.25" customHeight="1" spans="1:3">
      <c r="A355" s="88">
        <v>1030203</v>
      </c>
      <c r="B355" s="78" t="s">
        <v>420</v>
      </c>
      <c r="C355" s="80">
        <f>SUM(C356:C363)</f>
        <v>961</v>
      </c>
    </row>
    <row r="356" s="111" customFormat="1" ht="17.25" customHeight="1" spans="1:3">
      <c r="A356" s="88">
        <v>103020301</v>
      </c>
      <c r="B356" s="88" t="s">
        <v>421</v>
      </c>
      <c r="C356" s="91">
        <v>961</v>
      </c>
    </row>
    <row r="357" s="111" customFormat="1" ht="17.25" customHeight="1" spans="1:3">
      <c r="A357" s="88">
        <v>103020302</v>
      </c>
      <c r="B357" s="88" t="s">
        <v>422</v>
      </c>
      <c r="C357" s="91"/>
    </row>
    <row r="358" s="111" customFormat="1" ht="17.25" customHeight="1" spans="1:3">
      <c r="A358" s="88">
        <v>103020303</v>
      </c>
      <c r="B358" s="88" t="s">
        <v>423</v>
      </c>
      <c r="C358" s="91"/>
    </row>
    <row r="359" s="111" customFormat="1" ht="17.25" customHeight="1" spans="1:3">
      <c r="A359" s="88">
        <v>103020304</v>
      </c>
      <c r="B359" s="88" t="s">
        <v>424</v>
      </c>
      <c r="C359" s="91"/>
    </row>
    <row r="360" s="111" customFormat="1" ht="17.25" customHeight="1" spans="1:3">
      <c r="A360" s="88">
        <v>103020305</v>
      </c>
      <c r="B360" s="88" t="s">
        <v>425</v>
      </c>
      <c r="C360" s="91"/>
    </row>
    <row r="361" s="111" customFormat="1" ht="17.25" customHeight="1" spans="1:3">
      <c r="A361" s="88">
        <v>103020306</v>
      </c>
      <c r="B361" s="88" t="s">
        <v>426</v>
      </c>
      <c r="C361" s="91"/>
    </row>
    <row r="362" s="111" customFormat="1" ht="17.25" customHeight="1" spans="1:3">
      <c r="A362" s="88">
        <v>103020307</v>
      </c>
      <c r="B362" s="88" t="s">
        <v>427</v>
      </c>
      <c r="C362" s="91"/>
    </row>
    <row r="363" s="111" customFormat="1" ht="17.25" customHeight="1" spans="1:3">
      <c r="A363" s="88">
        <v>103020399</v>
      </c>
      <c r="B363" s="88" t="s">
        <v>428</v>
      </c>
      <c r="C363" s="91"/>
    </row>
    <row r="364" s="111" customFormat="1" ht="17.25" customHeight="1" spans="1:3">
      <c r="A364" s="88">
        <v>1030205</v>
      </c>
      <c r="B364" s="78" t="s">
        <v>429</v>
      </c>
      <c r="C364" s="91"/>
    </row>
    <row r="365" s="111" customFormat="1" ht="17.25" customHeight="1" spans="1:3">
      <c r="A365" s="88">
        <v>1030210</v>
      </c>
      <c r="B365" s="78" t="s">
        <v>430</v>
      </c>
      <c r="C365" s="91"/>
    </row>
    <row r="366" s="111" customFormat="1" ht="17.25" customHeight="1" spans="1:3">
      <c r="A366" s="88">
        <v>1030212</v>
      </c>
      <c r="B366" s="78" t="s">
        <v>431</v>
      </c>
      <c r="C366" s="91"/>
    </row>
    <row r="367" s="111" customFormat="1" ht="17.25" customHeight="1" spans="1:3">
      <c r="A367" s="88">
        <v>1030216</v>
      </c>
      <c r="B367" s="78" t="s">
        <v>432</v>
      </c>
      <c r="C367" s="80">
        <f>SUM(C368:C369)</f>
        <v>641</v>
      </c>
    </row>
    <row r="368" s="111" customFormat="1" ht="17.25" customHeight="1" spans="1:3">
      <c r="A368" s="88">
        <v>103021601</v>
      </c>
      <c r="B368" s="88" t="s">
        <v>433</v>
      </c>
      <c r="C368" s="91">
        <v>641</v>
      </c>
    </row>
    <row r="369" s="111" customFormat="1" ht="17.25" customHeight="1" spans="1:3">
      <c r="A369" s="88">
        <v>103021699</v>
      </c>
      <c r="B369" s="88" t="s">
        <v>434</v>
      </c>
      <c r="C369" s="91"/>
    </row>
    <row r="370" s="111" customFormat="1" ht="17.25" customHeight="1" spans="1:3">
      <c r="A370" s="88">
        <v>1030217</v>
      </c>
      <c r="B370" s="78" t="s">
        <v>435</v>
      </c>
      <c r="C370" s="91"/>
    </row>
    <row r="371" s="111" customFormat="1" ht="17.25" customHeight="1" spans="1:3">
      <c r="A371" s="88">
        <v>1030218</v>
      </c>
      <c r="B371" s="78" t="s">
        <v>436</v>
      </c>
      <c r="C371" s="91">
        <v>457</v>
      </c>
    </row>
    <row r="372" s="111" customFormat="1" ht="17.25" customHeight="1" spans="1:3">
      <c r="A372" s="88">
        <v>1030219</v>
      </c>
      <c r="B372" s="78" t="s">
        <v>437</v>
      </c>
      <c r="C372" s="91"/>
    </row>
    <row r="373" s="111" customFormat="1" ht="17.25" customHeight="1" spans="1:3">
      <c r="A373" s="88">
        <v>1030220</v>
      </c>
      <c r="B373" s="78" t="s">
        <v>438</v>
      </c>
      <c r="C373" s="91"/>
    </row>
    <row r="374" s="111" customFormat="1" ht="17.25" customHeight="1" spans="1:3">
      <c r="A374" s="88">
        <v>1030222</v>
      </c>
      <c r="B374" s="78" t="s">
        <v>439</v>
      </c>
      <c r="C374" s="91">
        <v>628</v>
      </c>
    </row>
    <row r="375" s="111" customFormat="1" ht="17.25" customHeight="1" spans="1:3">
      <c r="A375" s="88">
        <v>1030223</v>
      </c>
      <c r="B375" s="78" t="s">
        <v>440</v>
      </c>
      <c r="C375" s="91">
        <v>551</v>
      </c>
    </row>
    <row r="376" s="111" customFormat="1" ht="17.25" customHeight="1" spans="1:3">
      <c r="A376" s="88">
        <v>1030224</v>
      </c>
      <c r="B376" s="78" t="s">
        <v>441</v>
      </c>
      <c r="C376" s="91"/>
    </row>
    <row r="377" s="111" customFormat="1" ht="17.25" customHeight="1" spans="1:3">
      <c r="A377" s="88">
        <v>1030225</v>
      </c>
      <c r="B377" s="78" t="s">
        <v>442</v>
      </c>
      <c r="C377" s="91"/>
    </row>
    <row r="378" s="111" customFormat="1" ht="17.25" customHeight="1" spans="1:3">
      <c r="A378" s="88">
        <v>1030226</v>
      </c>
      <c r="B378" s="78" t="s">
        <v>443</v>
      </c>
      <c r="C378" s="91"/>
    </row>
    <row r="379" s="111" customFormat="1" ht="17.25" customHeight="1" spans="1:3">
      <c r="A379" s="88">
        <v>1030299</v>
      </c>
      <c r="B379" s="78" t="s">
        <v>444</v>
      </c>
      <c r="C379" s="80">
        <f>C380+C381</f>
        <v>0</v>
      </c>
    </row>
    <row r="380" s="111" customFormat="1" ht="17.25" customHeight="1" spans="1:3">
      <c r="A380" s="88">
        <v>103029901</v>
      </c>
      <c r="B380" s="88" t="s">
        <v>445</v>
      </c>
      <c r="C380" s="91"/>
    </row>
    <row r="381" s="111" customFormat="1" ht="17.25" customHeight="1" spans="1:3">
      <c r="A381" s="88">
        <v>103029999</v>
      </c>
      <c r="B381" s="88" t="s">
        <v>446</v>
      </c>
      <c r="C381" s="91"/>
    </row>
    <row r="382" s="111" customFormat="1" ht="17.25" customHeight="1" spans="1:3">
      <c r="A382" s="88">
        <v>10304</v>
      </c>
      <c r="B382" s="78" t="s">
        <v>447</v>
      </c>
      <c r="C382" s="80">
        <f>C383+C399+C402+C405+C410+C412+C415+C417+C419+C422+C425+C427+C429+C440+C443+C447+C449+C451+C453+C456+C461+C464+C469+C473+C475+C478+C484+C489+C495+C499+C502+C509+C514+C521+C524+C528+C537+C541+C545+C549+C554+C558+C561+C563+C565+C567+C570+C573</f>
        <v>1564</v>
      </c>
    </row>
    <row r="383" s="111" customFormat="1" ht="17.25" customHeight="1" spans="1:3">
      <c r="A383" s="88">
        <v>1030401</v>
      </c>
      <c r="B383" s="78" t="s">
        <v>448</v>
      </c>
      <c r="C383" s="80">
        <f>SUM(C384:C398)</f>
        <v>82</v>
      </c>
    </row>
    <row r="384" s="111" customFormat="1" ht="17.25" customHeight="1" spans="1:3">
      <c r="A384" s="88">
        <v>103040101</v>
      </c>
      <c r="B384" s="88" t="s">
        <v>449</v>
      </c>
      <c r="C384" s="91"/>
    </row>
    <row r="385" s="111" customFormat="1" ht="17.25" customHeight="1" spans="1:3">
      <c r="A385" s="88">
        <v>103040102</v>
      </c>
      <c r="B385" s="88" t="s">
        <v>450</v>
      </c>
      <c r="C385" s="91"/>
    </row>
    <row r="386" s="111" customFormat="1" ht="17.25" customHeight="1" spans="1:3">
      <c r="A386" s="88">
        <v>103040103</v>
      </c>
      <c r="B386" s="88" t="s">
        <v>451</v>
      </c>
      <c r="C386" s="91"/>
    </row>
    <row r="387" s="111" customFormat="1" ht="17.25" customHeight="1" spans="1:3">
      <c r="A387" s="88">
        <v>103040104</v>
      </c>
      <c r="B387" s="88" t="s">
        <v>452</v>
      </c>
      <c r="C387" s="91"/>
    </row>
    <row r="388" s="111" customFormat="1" ht="17.25" customHeight="1" spans="1:3">
      <c r="A388" s="88">
        <v>103040109</v>
      </c>
      <c r="B388" s="88" t="s">
        <v>453</v>
      </c>
      <c r="C388" s="91">
        <v>1</v>
      </c>
    </row>
    <row r="389" s="111" customFormat="1" ht="17.25" customHeight="1" spans="1:3">
      <c r="A389" s="88">
        <v>103040110</v>
      </c>
      <c r="B389" s="88" t="s">
        <v>454</v>
      </c>
      <c r="C389" s="91"/>
    </row>
    <row r="390" s="111" customFormat="1" ht="17.25" customHeight="1" spans="1:3">
      <c r="A390" s="88">
        <v>103040111</v>
      </c>
      <c r="B390" s="88" t="s">
        <v>455</v>
      </c>
      <c r="C390" s="91">
        <v>49</v>
      </c>
    </row>
    <row r="391" s="111" customFormat="1" ht="17.25" customHeight="1" spans="1:3">
      <c r="A391" s="88">
        <v>103040112</v>
      </c>
      <c r="B391" s="88" t="s">
        <v>456</v>
      </c>
      <c r="C391" s="91">
        <v>6</v>
      </c>
    </row>
    <row r="392" s="111" customFormat="1" ht="17.25" customHeight="1" spans="1:3">
      <c r="A392" s="88">
        <v>103040113</v>
      </c>
      <c r="B392" s="88" t="s">
        <v>457</v>
      </c>
      <c r="C392" s="91">
        <v>3</v>
      </c>
    </row>
    <row r="393" s="111" customFormat="1" ht="17.25" customHeight="1" spans="1:3">
      <c r="A393" s="88">
        <v>103040116</v>
      </c>
      <c r="B393" s="88" t="s">
        <v>458</v>
      </c>
      <c r="C393" s="91">
        <v>5</v>
      </c>
    </row>
    <row r="394" s="111" customFormat="1" ht="17.25" customHeight="1" spans="1:3">
      <c r="A394" s="88">
        <v>103040117</v>
      </c>
      <c r="B394" s="88" t="s">
        <v>459</v>
      </c>
      <c r="C394" s="91">
        <v>18</v>
      </c>
    </row>
    <row r="395" s="111" customFormat="1" ht="17.25" customHeight="1" spans="1:3">
      <c r="A395" s="88">
        <v>103040120</v>
      </c>
      <c r="B395" s="88" t="s">
        <v>460</v>
      </c>
      <c r="C395" s="91"/>
    </row>
    <row r="396" s="111" customFormat="1" ht="17.25" customHeight="1" spans="1:3">
      <c r="A396" s="88">
        <v>103040121</v>
      </c>
      <c r="B396" s="88" t="s">
        <v>461</v>
      </c>
      <c r="C396" s="91"/>
    </row>
    <row r="397" s="111" customFormat="1" ht="17.25" customHeight="1" spans="1:3">
      <c r="A397" s="88">
        <v>103040122</v>
      </c>
      <c r="B397" s="88" t="s">
        <v>462</v>
      </c>
      <c r="C397" s="91"/>
    </row>
    <row r="398" s="111" customFormat="1" ht="17.25" customHeight="1" spans="1:3">
      <c r="A398" s="88">
        <v>103040150</v>
      </c>
      <c r="B398" s="88" t="s">
        <v>463</v>
      </c>
      <c r="C398" s="91"/>
    </row>
    <row r="399" s="111" customFormat="1" ht="17.25" customHeight="1" spans="1:3">
      <c r="A399" s="88">
        <v>1030402</v>
      </c>
      <c r="B399" s="78" t="s">
        <v>464</v>
      </c>
      <c r="C399" s="80">
        <f>SUM(C400:C401)</f>
        <v>7</v>
      </c>
    </row>
    <row r="400" s="111" customFormat="1" ht="17.25" customHeight="1" spans="1:3">
      <c r="A400" s="88">
        <v>103040201</v>
      </c>
      <c r="B400" s="88" t="s">
        <v>465</v>
      </c>
      <c r="C400" s="91">
        <v>7</v>
      </c>
    </row>
    <row r="401" s="111" customFormat="1" ht="17.25" customHeight="1" spans="1:3">
      <c r="A401" s="88">
        <v>103040250</v>
      </c>
      <c r="B401" s="88" t="s">
        <v>466</v>
      </c>
      <c r="C401" s="91"/>
    </row>
    <row r="402" s="111" customFormat="1" ht="17.25" customHeight="1" spans="1:3">
      <c r="A402" s="88">
        <v>1030403</v>
      </c>
      <c r="B402" s="78" t="s">
        <v>467</v>
      </c>
      <c r="C402" s="80">
        <f>SUM(C403:C404)</f>
        <v>0</v>
      </c>
    </row>
    <row r="403" s="111" customFormat="1" ht="17.25" customHeight="1" spans="1:3">
      <c r="A403" s="88">
        <v>103040305</v>
      </c>
      <c r="B403" s="88" t="s">
        <v>468</v>
      </c>
      <c r="C403" s="91"/>
    </row>
    <row r="404" s="111" customFormat="1" ht="17.25" customHeight="1" spans="1:3">
      <c r="A404" s="88">
        <v>103040350</v>
      </c>
      <c r="B404" s="88" t="s">
        <v>469</v>
      </c>
      <c r="C404" s="91"/>
    </row>
    <row r="405" s="111" customFormat="1" ht="17.25" customHeight="1" spans="1:3">
      <c r="A405" s="88">
        <v>1030404</v>
      </c>
      <c r="B405" s="78" t="s">
        <v>470</v>
      </c>
      <c r="C405" s="80">
        <f>SUM(C406:C409)</f>
        <v>0</v>
      </c>
    </row>
    <row r="406" s="111" customFormat="1" ht="17.25" customHeight="1" spans="1:3">
      <c r="A406" s="88">
        <v>103040402</v>
      </c>
      <c r="B406" s="88" t="s">
        <v>471</v>
      </c>
      <c r="C406" s="91"/>
    </row>
    <row r="407" s="111" customFormat="1" ht="17.25" customHeight="1" spans="1:3">
      <c r="A407" s="88">
        <v>103040403</v>
      </c>
      <c r="B407" s="88" t="s">
        <v>472</v>
      </c>
      <c r="C407" s="91"/>
    </row>
    <row r="408" s="111" customFormat="1" ht="17.25" customHeight="1" spans="1:3">
      <c r="A408" s="88">
        <v>103040404</v>
      </c>
      <c r="B408" s="88" t="s">
        <v>473</v>
      </c>
      <c r="C408" s="91"/>
    </row>
    <row r="409" s="111" customFormat="1" ht="17.25" customHeight="1" spans="1:3">
      <c r="A409" s="88">
        <v>103040450</v>
      </c>
      <c r="B409" s="88" t="s">
        <v>474</v>
      </c>
      <c r="C409" s="91"/>
    </row>
    <row r="410" s="111" customFormat="1" ht="17.25" customHeight="1" spans="1:3">
      <c r="A410" s="88">
        <v>1030406</v>
      </c>
      <c r="B410" s="78" t="s">
        <v>475</v>
      </c>
      <c r="C410" s="80">
        <f>C411</f>
        <v>0</v>
      </c>
    </row>
    <row r="411" s="111" customFormat="1" ht="17.25" customHeight="1" spans="1:3">
      <c r="A411" s="88">
        <v>103040650</v>
      </c>
      <c r="B411" s="88" t="s">
        <v>476</v>
      </c>
      <c r="C411" s="91"/>
    </row>
    <row r="412" s="111" customFormat="1" ht="17.25" customHeight="1" spans="1:3">
      <c r="A412" s="88">
        <v>1030407</v>
      </c>
      <c r="B412" s="78" t="s">
        <v>477</v>
      </c>
      <c r="C412" s="80">
        <f>SUM(C413:C414)</f>
        <v>0</v>
      </c>
    </row>
    <row r="413" s="111" customFormat="1" ht="17.25" customHeight="1" spans="1:3">
      <c r="A413" s="88">
        <v>103040702</v>
      </c>
      <c r="B413" s="88" t="s">
        <v>478</v>
      </c>
      <c r="C413" s="91"/>
    </row>
    <row r="414" s="111" customFormat="1" ht="17.25" customHeight="1" spans="1:3">
      <c r="A414" s="88">
        <v>103040750</v>
      </c>
      <c r="B414" s="88" t="s">
        <v>479</v>
      </c>
      <c r="C414" s="91"/>
    </row>
    <row r="415" s="111" customFormat="1" ht="17.25" customHeight="1" spans="1:3">
      <c r="A415" s="88">
        <v>1030408</v>
      </c>
      <c r="B415" s="78" t="s">
        <v>480</v>
      </c>
      <c r="C415" s="80">
        <f>C416</f>
        <v>0</v>
      </c>
    </row>
    <row r="416" s="111" customFormat="1" ht="17.25" customHeight="1" spans="1:3">
      <c r="A416" s="88">
        <v>103040850</v>
      </c>
      <c r="B416" s="88" t="s">
        <v>481</v>
      </c>
      <c r="C416" s="91"/>
    </row>
    <row r="417" s="111" customFormat="1" ht="17.25" customHeight="1" spans="1:3">
      <c r="A417" s="88">
        <v>1030409</v>
      </c>
      <c r="B417" s="78" t="s">
        <v>482</v>
      </c>
      <c r="C417" s="80">
        <f>C418</f>
        <v>0</v>
      </c>
    </row>
    <row r="418" s="111" customFormat="1" ht="17.25" customHeight="1" spans="1:3">
      <c r="A418" s="88">
        <v>103040950</v>
      </c>
      <c r="B418" s="88" t="s">
        <v>483</v>
      </c>
      <c r="C418" s="91"/>
    </row>
    <row r="419" s="111" customFormat="1" ht="17.25" customHeight="1" spans="1:3">
      <c r="A419" s="88">
        <v>1030410</v>
      </c>
      <c r="B419" s="78" t="s">
        <v>484</v>
      </c>
      <c r="C419" s="80">
        <f>SUM(C420:C421)</f>
        <v>0</v>
      </c>
    </row>
    <row r="420" s="111" customFormat="1" ht="17.25" customHeight="1" spans="1:3">
      <c r="A420" s="88">
        <v>103041001</v>
      </c>
      <c r="B420" s="88" t="s">
        <v>478</v>
      </c>
      <c r="C420" s="91"/>
    </row>
    <row r="421" s="111" customFormat="1" ht="17.25" customHeight="1" spans="1:3">
      <c r="A421" s="88">
        <v>103041050</v>
      </c>
      <c r="B421" s="88" t="s">
        <v>485</v>
      </c>
      <c r="C421" s="91"/>
    </row>
    <row r="422" s="111" customFormat="1" ht="17.25" customHeight="1" spans="1:3">
      <c r="A422" s="88">
        <v>1030413</v>
      </c>
      <c r="B422" s="78" t="s">
        <v>486</v>
      </c>
      <c r="C422" s="80">
        <f>SUM(C423:C424)</f>
        <v>0</v>
      </c>
    </row>
    <row r="423" s="111" customFormat="1" ht="17.25" customHeight="1" spans="1:3">
      <c r="A423" s="88">
        <v>103041303</v>
      </c>
      <c r="B423" s="88" t="s">
        <v>487</v>
      </c>
      <c r="C423" s="91"/>
    </row>
    <row r="424" s="111" customFormat="1" ht="17.25" customHeight="1" spans="1:3">
      <c r="A424" s="88">
        <v>103041350</v>
      </c>
      <c r="B424" s="88" t="s">
        <v>488</v>
      </c>
      <c r="C424" s="91"/>
    </row>
    <row r="425" s="111" customFormat="1" ht="17.25" customHeight="1" spans="1:3">
      <c r="A425" s="88">
        <v>1030414</v>
      </c>
      <c r="B425" s="78" t="s">
        <v>489</v>
      </c>
      <c r="C425" s="80">
        <f>C426</f>
        <v>0</v>
      </c>
    </row>
    <row r="426" s="111" customFormat="1" ht="17.25" customHeight="1" spans="1:3">
      <c r="A426" s="88">
        <v>103041450</v>
      </c>
      <c r="B426" s="88" t="s">
        <v>490</v>
      </c>
      <c r="C426" s="91"/>
    </row>
    <row r="427" s="111" customFormat="1" ht="17.25" customHeight="1" spans="1:3">
      <c r="A427" s="88">
        <v>1030415</v>
      </c>
      <c r="B427" s="78" t="s">
        <v>491</v>
      </c>
      <c r="C427" s="80">
        <f>C428</f>
        <v>0</v>
      </c>
    </row>
    <row r="428" s="111" customFormat="1" ht="17.25" customHeight="1" spans="1:3">
      <c r="A428" s="88">
        <v>103041550</v>
      </c>
      <c r="B428" s="88" t="s">
        <v>492</v>
      </c>
      <c r="C428" s="91"/>
    </row>
    <row r="429" s="111" customFormat="1" ht="17.25" customHeight="1" spans="1:3">
      <c r="A429" s="88">
        <v>1030416</v>
      </c>
      <c r="B429" s="78" t="s">
        <v>493</v>
      </c>
      <c r="C429" s="80">
        <f>SUM(C430:C439)</f>
        <v>0</v>
      </c>
    </row>
    <row r="430" s="111" customFormat="1" ht="17.25" customHeight="1" spans="1:3">
      <c r="A430" s="88">
        <v>103041601</v>
      </c>
      <c r="B430" s="88" t="s">
        <v>494</v>
      </c>
      <c r="C430" s="91"/>
    </row>
    <row r="431" s="111" customFormat="1" ht="17.25" customHeight="1" spans="1:3">
      <c r="A431" s="88">
        <v>103041602</v>
      </c>
      <c r="B431" s="88" t="s">
        <v>495</v>
      </c>
      <c r="C431" s="91"/>
    </row>
    <row r="432" s="111" customFormat="1" ht="17.25" customHeight="1" spans="1:3">
      <c r="A432" s="88">
        <v>103041603</v>
      </c>
      <c r="B432" s="88" t="s">
        <v>496</v>
      </c>
      <c r="C432" s="91"/>
    </row>
    <row r="433" s="111" customFormat="1" ht="17.25" customHeight="1" spans="1:3">
      <c r="A433" s="88">
        <v>103041604</v>
      </c>
      <c r="B433" s="88" t="s">
        <v>497</v>
      </c>
      <c r="C433" s="91"/>
    </row>
    <row r="434" s="111" customFormat="1" ht="17.25" customHeight="1" spans="1:3">
      <c r="A434" s="88">
        <v>103041605</v>
      </c>
      <c r="B434" s="88" t="s">
        <v>498</v>
      </c>
      <c r="C434" s="91"/>
    </row>
    <row r="435" s="111" customFormat="1" ht="17.25" customHeight="1" spans="1:3">
      <c r="A435" s="88">
        <v>103041607</v>
      </c>
      <c r="B435" s="88" t="s">
        <v>499</v>
      </c>
      <c r="C435" s="91"/>
    </row>
    <row r="436" s="111" customFormat="1" ht="17.25" customHeight="1" spans="1:3">
      <c r="A436" s="88">
        <v>103041608</v>
      </c>
      <c r="B436" s="88" t="s">
        <v>478</v>
      </c>
      <c r="C436" s="91"/>
    </row>
    <row r="437" s="111" customFormat="1" ht="17.25" customHeight="1" spans="1:3">
      <c r="A437" s="88">
        <v>103041616</v>
      </c>
      <c r="B437" s="88" t="s">
        <v>500</v>
      </c>
      <c r="C437" s="91"/>
    </row>
    <row r="438" s="111" customFormat="1" ht="17.25" customHeight="1" spans="1:3">
      <c r="A438" s="88">
        <v>103041617</v>
      </c>
      <c r="B438" s="88" t="s">
        <v>501</v>
      </c>
      <c r="C438" s="91"/>
    </row>
    <row r="439" s="111" customFormat="1" ht="17.25" customHeight="1" spans="1:3">
      <c r="A439" s="88">
        <v>103041650</v>
      </c>
      <c r="B439" s="88" t="s">
        <v>502</v>
      </c>
      <c r="C439" s="91"/>
    </row>
    <row r="440" s="111" customFormat="1" ht="17.25" customHeight="1" spans="1:3">
      <c r="A440" s="88">
        <v>1030417</v>
      </c>
      <c r="B440" s="78" t="s">
        <v>503</v>
      </c>
      <c r="C440" s="80">
        <f>SUM(C441:C442)</f>
        <v>0</v>
      </c>
    </row>
    <row r="441" s="111" customFormat="1" ht="17.25" customHeight="1" spans="1:3">
      <c r="A441" s="88">
        <v>103041704</v>
      </c>
      <c r="B441" s="88" t="s">
        <v>478</v>
      </c>
      <c r="C441" s="91"/>
    </row>
    <row r="442" s="111" customFormat="1" ht="17.25" customHeight="1" spans="1:3">
      <c r="A442" s="88">
        <v>103041750</v>
      </c>
      <c r="B442" s="88" t="s">
        <v>504</v>
      </c>
      <c r="C442" s="91"/>
    </row>
    <row r="443" s="111" customFormat="1" ht="17.25" customHeight="1" spans="1:3">
      <c r="A443" s="88">
        <v>1030418</v>
      </c>
      <c r="B443" s="78" t="s">
        <v>505</v>
      </c>
      <c r="C443" s="80">
        <f>SUM(C444:C446)</f>
        <v>0</v>
      </c>
    </row>
    <row r="444" s="111" customFormat="1" ht="17.25" customHeight="1" spans="1:3">
      <c r="A444" s="88">
        <v>103041801</v>
      </c>
      <c r="B444" s="88" t="s">
        <v>506</v>
      </c>
      <c r="C444" s="91"/>
    </row>
    <row r="445" s="111" customFormat="1" ht="17.25" customHeight="1" spans="1:3">
      <c r="A445" s="88">
        <v>103041802</v>
      </c>
      <c r="B445" s="88" t="s">
        <v>507</v>
      </c>
      <c r="C445" s="91"/>
    </row>
    <row r="446" s="111" customFormat="1" ht="17.25" customHeight="1" spans="1:3">
      <c r="A446" s="88">
        <v>103041850</v>
      </c>
      <c r="B446" s="88" t="s">
        <v>508</v>
      </c>
      <c r="C446" s="91"/>
    </row>
    <row r="447" s="111" customFormat="1" ht="17.25" customHeight="1" spans="1:3">
      <c r="A447" s="88">
        <v>1030419</v>
      </c>
      <c r="B447" s="78" t="s">
        <v>509</v>
      </c>
      <c r="C447" s="80">
        <f t="shared" ref="C447:C451" si="0">C448</f>
        <v>0</v>
      </c>
    </row>
    <row r="448" s="111" customFormat="1" ht="17.25" customHeight="1" spans="1:3">
      <c r="A448" s="88">
        <v>103041950</v>
      </c>
      <c r="B448" s="88" t="s">
        <v>510</v>
      </c>
      <c r="C448" s="91"/>
    </row>
    <row r="449" s="111" customFormat="1" ht="17.25" customHeight="1" spans="1:3">
      <c r="A449" s="88">
        <v>1030420</v>
      </c>
      <c r="B449" s="78" t="s">
        <v>511</v>
      </c>
      <c r="C449" s="80">
        <f t="shared" si="0"/>
        <v>0</v>
      </c>
    </row>
    <row r="450" s="111" customFormat="1" ht="17.25" customHeight="1" spans="1:3">
      <c r="A450" s="88">
        <v>103042050</v>
      </c>
      <c r="B450" s="88" t="s">
        <v>512</v>
      </c>
      <c r="C450" s="91"/>
    </row>
    <row r="451" s="111" customFormat="1" ht="17.25" customHeight="1" spans="1:3">
      <c r="A451" s="88">
        <v>1030422</v>
      </c>
      <c r="B451" s="78" t="s">
        <v>513</v>
      </c>
      <c r="C451" s="80">
        <f t="shared" si="0"/>
        <v>0</v>
      </c>
    </row>
    <row r="452" s="111" customFormat="1" ht="17.25" customHeight="1" spans="1:3">
      <c r="A452" s="88">
        <v>103042250</v>
      </c>
      <c r="B452" s="88" t="s">
        <v>514</v>
      </c>
      <c r="C452" s="91"/>
    </row>
    <row r="453" s="111" customFormat="1" ht="17.25" customHeight="1" spans="1:3">
      <c r="A453" s="88">
        <v>1030424</v>
      </c>
      <c r="B453" s="78" t="s">
        <v>515</v>
      </c>
      <c r="C453" s="80">
        <f>SUM(C454:C455)</f>
        <v>68</v>
      </c>
    </row>
    <row r="454" s="111" customFormat="1" ht="17.25" customHeight="1" spans="1:3">
      <c r="A454" s="88">
        <v>103042401</v>
      </c>
      <c r="B454" s="88" t="s">
        <v>516</v>
      </c>
      <c r="C454" s="91">
        <v>68</v>
      </c>
    </row>
    <row r="455" s="111" customFormat="1" ht="17.25" customHeight="1" spans="1:3">
      <c r="A455" s="88">
        <v>103042450</v>
      </c>
      <c r="B455" s="88" t="s">
        <v>517</v>
      </c>
      <c r="C455" s="91"/>
    </row>
    <row r="456" s="111" customFormat="1" ht="17.25" customHeight="1" spans="1:3">
      <c r="A456" s="88">
        <v>1030425</v>
      </c>
      <c r="B456" s="78" t="s">
        <v>518</v>
      </c>
      <c r="C456" s="80">
        <f>SUM(C457:C460)</f>
        <v>0</v>
      </c>
    </row>
    <row r="457" s="111" customFormat="1" ht="17.25" customHeight="1" spans="1:3">
      <c r="A457" s="88">
        <v>103042502</v>
      </c>
      <c r="B457" s="88" t="s">
        <v>519</v>
      </c>
      <c r="C457" s="91"/>
    </row>
    <row r="458" s="111" customFormat="1" ht="17.25" customHeight="1" spans="1:3">
      <c r="A458" s="88">
        <v>103042507</v>
      </c>
      <c r="B458" s="88" t="s">
        <v>520</v>
      </c>
      <c r="C458" s="91"/>
    </row>
    <row r="459" s="111" customFormat="1" ht="17.25" customHeight="1" spans="1:3">
      <c r="A459" s="88">
        <v>103042508</v>
      </c>
      <c r="B459" s="88" t="s">
        <v>521</v>
      </c>
      <c r="C459" s="91"/>
    </row>
    <row r="460" s="111" customFormat="1" ht="17.25" customHeight="1" spans="1:3">
      <c r="A460" s="88">
        <v>103042550</v>
      </c>
      <c r="B460" s="88" t="s">
        <v>522</v>
      </c>
      <c r="C460" s="91"/>
    </row>
    <row r="461" s="111" customFormat="1" ht="17.25" customHeight="1" spans="1:3">
      <c r="A461" s="88">
        <v>1030426</v>
      </c>
      <c r="B461" s="78" t="s">
        <v>523</v>
      </c>
      <c r="C461" s="80">
        <f>SUM(C462:C463)</f>
        <v>0</v>
      </c>
    </row>
    <row r="462" s="111" customFormat="1" ht="17.25" customHeight="1" spans="1:3">
      <c r="A462" s="88">
        <v>103042604</v>
      </c>
      <c r="B462" s="88" t="s">
        <v>524</v>
      </c>
      <c r="C462" s="91"/>
    </row>
    <row r="463" s="111" customFormat="1" ht="17.25" customHeight="1" spans="1:3">
      <c r="A463" s="88">
        <v>103042650</v>
      </c>
      <c r="B463" s="88" t="s">
        <v>525</v>
      </c>
      <c r="C463" s="91"/>
    </row>
    <row r="464" s="111" customFormat="1" ht="17.25" customHeight="1" spans="1:3">
      <c r="A464" s="88">
        <v>1030427</v>
      </c>
      <c r="B464" s="78" t="s">
        <v>526</v>
      </c>
      <c r="C464" s="80">
        <f>SUM(C465:C468)</f>
        <v>699</v>
      </c>
    </row>
    <row r="465" s="111" customFormat="1" ht="17.25" customHeight="1" spans="1:3">
      <c r="A465" s="88">
        <v>103042707</v>
      </c>
      <c r="B465" s="88" t="s">
        <v>527</v>
      </c>
      <c r="C465" s="91"/>
    </row>
    <row r="466" s="111" customFormat="1" ht="17.25" customHeight="1" spans="1:3">
      <c r="A466" s="88">
        <v>103042750</v>
      </c>
      <c r="B466" s="88" t="s">
        <v>528</v>
      </c>
      <c r="C466" s="91">
        <v>32</v>
      </c>
    </row>
    <row r="467" s="111" customFormat="1" ht="17.25" customHeight="1" spans="1:3">
      <c r="A467" s="88">
        <v>103042751</v>
      </c>
      <c r="B467" s="88" t="s">
        <v>529</v>
      </c>
      <c r="C467" s="91">
        <v>667</v>
      </c>
    </row>
    <row r="468" s="111" customFormat="1" ht="17.25" customHeight="1" spans="1:3">
      <c r="A468" s="88">
        <v>103042752</v>
      </c>
      <c r="B468" s="88" t="s">
        <v>530</v>
      </c>
      <c r="C468" s="91"/>
    </row>
    <row r="469" s="111" customFormat="1" ht="17.25" customHeight="1" spans="1:3">
      <c r="A469" s="88">
        <v>1030429</v>
      </c>
      <c r="B469" s="78" t="s">
        <v>531</v>
      </c>
      <c r="C469" s="80">
        <f>SUM(C470:C472)</f>
        <v>0</v>
      </c>
    </row>
    <row r="470" s="111" customFormat="1" ht="17.25" customHeight="1" spans="1:3">
      <c r="A470" s="88">
        <v>103042907</v>
      </c>
      <c r="B470" s="88" t="s">
        <v>532</v>
      </c>
      <c r="C470" s="91"/>
    </row>
    <row r="471" s="111" customFormat="1" ht="17.25" customHeight="1" spans="1:3">
      <c r="A471" s="88">
        <v>103042908</v>
      </c>
      <c r="B471" s="88" t="s">
        <v>533</v>
      </c>
      <c r="C471" s="91"/>
    </row>
    <row r="472" s="111" customFormat="1" ht="17.25" customHeight="1" spans="1:3">
      <c r="A472" s="88">
        <v>103042950</v>
      </c>
      <c r="B472" s="88" t="s">
        <v>534</v>
      </c>
      <c r="C472" s="91"/>
    </row>
    <row r="473" s="111" customFormat="1" ht="17.25" customHeight="1" spans="1:3">
      <c r="A473" s="88">
        <v>1030430</v>
      </c>
      <c r="B473" s="78" t="s">
        <v>535</v>
      </c>
      <c r="C473" s="80">
        <f>C474</f>
        <v>0</v>
      </c>
    </row>
    <row r="474" s="111" customFormat="1" ht="17.25" customHeight="1" spans="1:3">
      <c r="A474" s="88">
        <v>103043050</v>
      </c>
      <c r="B474" s="88" t="s">
        <v>536</v>
      </c>
      <c r="C474" s="91"/>
    </row>
    <row r="475" s="111" customFormat="1" ht="17.25" customHeight="1" spans="1:3">
      <c r="A475" s="88">
        <v>1030431</v>
      </c>
      <c r="B475" s="78" t="s">
        <v>537</v>
      </c>
      <c r="C475" s="80">
        <f>SUM(C476:C477)</f>
        <v>0</v>
      </c>
    </row>
    <row r="476" s="111" customFormat="1" ht="17.25" customHeight="1" spans="1:3">
      <c r="A476" s="88">
        <v>103043101</v>
      </c>
      <c r="B476" s="88" t="s">
        <v>538</v>
      </c>
      <c r="C476" s="91"/>
    </row>
    <row r="477" s="111" customFormat="1" ht="17.25" customHeight="1" spans="1:3">
      <c r="A477" s="88">
        <v>103043150</v>
      </c>
      <c r="B477" s="88" t="s">
        <v>539</v>
      </c>
      <c r="C477" s="91"/>
    </row>
    <row r="478" s="111" customFormat="1" ht="17.25" customHeight="1" spans="1:3">
      <c r="A478" s="88">
        <v>1030432</v>
      </c>
      <c r="B478" s="78" t="s">
        <v>540</v>
      </c>
      <c r="C478" s="80">
        <f>SUM(C479:C483)</f>
        <v>290</v>
      </c>
    </row>
    <row r="479" s="111" customFormat="1" ht="17.25" customHeight="1" spans="1:3">
      <c r="A479" s="88">
        <v>103043204</v>
      </c>
      <c r="B479" s="88" t="s">
        <v>541</v>
      </c>
      <c r="C479" s="91"/>
    </row>
    <row r="480" s="111" customFormat="1" ht="17.25" customHeight="1" spans="1:3">
      <c r="A480" s="88">
        <v>103043205</v>
      </c>
      <c r="B480" s="88" t="s">
        <v>542</v>
      </c>
      <c r="C480" s="91"/>
    </row>
    <row r="481" s="111" customFormat="1" ht="17.25" customHeight="1" spans="1:3">
      <c r="A481" s="88">
        <v>103043208</v>
      </c>
      <c r="B481" s="88" t="s">
        <v>543</v>
      </c>
      <c r="C481" s="91">
        <v>215</v>
      </c>
    </row>
    <row r="482" s="111" customFormat="1" ht="17.25" customHeight="1" spans="1:3">
      <c r="A482" s="88">
        <v>103043211</v>
      </c>
      <c r="B482" s="88" t="s">
        <v>544</v>
      </c>
      <c r="C482" s="91">
        <v>75</v>
      </c>
    </row>
    <row r="483" s="111" customFormat="1" ht="17.25" customHeight="1" spans="1:3">
      <c r="A483" s="88">
        <v>103043250</v>
      </c>
      <c r="B483" s="88" t="s">
        <v>545</v>
      </c>
      <c r="C483" s="91"/>
    </row>
    <row r="484" s="111" customFormat="1" ht="17.25" customHeight="1" spans="1:3">
      <c r="A484" s="88">
        <v>1030433</v>
      </c>
      <c r="B484" s="78" t="s">
        <v>546</v>
      </c>
      <c r="C484" s="80">
        <f>SUM(C485:C488)</f>
        <v>244</v>
      </c>
    </row>
    <row r="485" s="111" customFormat="1" ht="17.25" customHeight="1" spans="1:3">
      <c r="A485" s="88">
        <v>103043306</v>
      </c>
      <c r="B485" s="88" t="s">
        <v>547</v>
      </c>
      <c r="C485" s="91">
        <v>10</v>
      </c>
    </row>
    <row r="486" s="111" customFormat="1" ht="17.25" customHeight="1" spans="1:3">
      <c r="A486" s="88">
        <v>103043310</v>
      </c>
      <c r="B486" s="88" t="s">
        <v>478</v>
      </c>
      <c r="C486" s="91"/>
    </row>
    <row r="487" s="111" customFormat="1" ht="17.25" customHeight="1" spans="1:3">
      <c r="A487" s="88">
        <v>103043313</v>
      </c>
      <c r="B487" s="88" t="s">
        <v>548</v>
      </c>
      <c r="C487" s="91">
        <v>234</v>
      </c>
    </row>
    <row r="488" s="111" customFormat="1" ht="17.25" customHeight="1" spans="1:3">
      <c r="A488" s="88">
        <v>103043350</v>
      </c>
      <c r="B488" s="88" t="s">
        <v>549</v>
      </c>
      <c r="C488" s="91"/>
    </row>
    <row r="489" s="111" customFormat="1" ht="17.25" customHeight="1" spans="1:3">
      <c r="A489" s="88">
        <v>1030434</v>
      </c>
      <c r="B489" s="78" t="s">
        <v>550</v>
      </c>
      <c r="C489" s="80">
        <f>SUM(C490:C494)</f>
        <v>0</v>
      </c>
    </row>
    <row r="490" s="111" customFormat="1" ht="17.25" customHeight="1" spans="1:3">
      <c r="A490" s="88">
        <v>103043401</v>
      </c>
      <c r="B490" s="88" t="s">
        <v>551</v>
      </c>
      <c r="C490" s="91"/>
    </row>
    <row r="491" s="111" customFormat="1" ht="17.25" customHeight="1" spans="1:3">
      <c r="A491" s="88">
        <v>103043402</v>
      </c>
      <c r="B491" s="88" t="s">
        <v>552</v>
      </c>
      <c r="C491" s="91"/>
    </row>
    <row r="492" s="111" customFormat="1" ht="17.25" customHeight="1" spans="1:3">
      <c r="A492" s="88">
        <v>103043403</v>
      </c>
      <c r="B492" s="88" t="s">
        <v>553</v>
      </c>
      <c r="C492" s="91"/>
    </row>
    <row r="493" s="111" customFormat="1" ht="17.25" customHeight="1" spans="1:3">
      <c r="A493" s="88">
        <v>103043404</v>
      </c>
      <c r="B493" s="88" t="s">
        <v>554</v>
      </c>
      <c r="C493" s="91"/>
    </row>
    <row r="494" s="111" customFormat="1" ht="17.25" customHeight="1" spans="1:3">
      <c r="A494" s="88">
        <v>103043450</v>
      </c>
      <c r="B494" s="88" t="s">
        <v>555</v>
      </c>
      <c r="C494" s="91"/>
    </row>
    <row r="495" s="111" customFormat="1" ht="17.25" customHeight="1" spans="1:3">
      <c r="A495" s="88">
        <v>1030435</v>
      </c>
      <c r="B495" s="78" t="s">
        <v>556</v>
      </c>
      <c r="C495" s="80">
        <f>SUM(C496:C498)</f>
        <v>0</v>
      </c>
    </row>
    <row r="496" s="111" customFormat="1" ht="17.25" customHeight="1" spans="1:3">
      <c r="A496" s="88">
        <v>103043506</v>
      </c>
      <c r="B496" s="88" t="s">
        <v>478</v>
      </c>
      <c r="C496" s="91"/>
    </row>
    <row r="497" s="111" customFormat="1" ht="17.25" customHeight="1" spans="1:3">
      <c r="A497" s="88">
        <v>103043507</v>
      </c>
      <c r="B497" s="88" t="s">
        <v>557</v>
      </c>
      <c r="C497" s="91"/>
    </row>
    <row r="498" s="111" customFormat="1" ht="17.25" customHeight="1" spans="1:3">
      <c r="A498" s="88">
        <v>103043550</v>
      </c>
      <c r="B498" s="88" t="s">
        <v>558</v>
      </c>
      <c r="C498" s="91"/>
    </row>
    <row r="499" s="111" customFormat="1" ht="17.25" customHeight="1" spans="1:3">
      <c r="A499" s="88">
        <v>1030440</v>
      </c>
      <c r="B499" s="78" t="s">
        <v>559</v>
      </c>
      <c r="C499" s="80">
        <f>SUM(C500:C501)</f>
        <v>0</v>
      </c>
    </row>
    <row r="500" s="111" customFormat="1" ht="17.25" customHeight="1" spans="1:3">
      <c r="A500" s="88">
        <v>103044001</v>
      </c>
      <c r="B500" s="88" t="s">
        <v>478</v>
      </c>
      <c r="C500" s="91"/>
    </row>
    <row r="501" s="111" customFormat="1" ht="17.25" customHeight="1" spans="1:3">
      <c r="A501" s="88">
        <v>103044050</v>
      </c>
      <c r="B501" s="88" t="s">
        <v>560</v>
      </c>
      <c r="C501" s="91"/>
    </row>
    <row r="502" s="111" customFormat="1" ht="17.25" customHeight="1" spans="1:3">
      <c r="A502" s="88">
        <v>1030442</v>
      </c>
      <c r="B502" s="78" t="s">
        <v>561</v>
      </c>
      <c r="C502" s="80">
        <f>SUM(C503:C508)</f>
        <v>0</v>
      </c>
    </row>
    <row r="503" s="111" customFormat="1" ht="17.25" customHeight="1" spans="1:3">
      <c r="A503" s="88">
        <v>103044203</v>
      </c>
      <c r="B503" s="88" t="s">
        <v>478</v>
      </c>
      <c r="C503" s="91"/>
    </row>
    <row r="504" s="111" customFormat="1" ht="17.25" customHeight="1" spans="1:3">
      <c r="A504" s="88">
        <v>103044208</v>
      </c>
      <c r="B504" s="88" t="s">
        <v>562</v>
      </c>
      <c r="C504" s="91"/>
    </row>
    <row r="505" s="111" customFormat="1" ht="17.25" customHeight="1" spans="1:3">
      <c r="A505" s="88">
        <v>103044209</v>
      </c>
      <c r="B505" s="88" t="s">
        <v>563</v>
      </c>
      <c r="C505" s="91"/>
    </row>
    <row r="506" s="111" customFormat="1" ht="17.25" customHeight="1" spans="1:3">
      <c r="A506" s="88">
        <v>103044220</v>
      </c>
      <c r="B506" s="88" t="s">
        <v>564</v>
      </c>
      <c r="C506" s="91"/>
    </row>
    <row r="507" s="111" customFormat="1" ht="17.25" customHeight="1" spans="1:3">
      <c r="A507" s="88">
        <v>103044221</v>
      </c>
      <c r="B507" s="88" t="s">
        <v>565</v>
      </c>
      <c r="C507" s="91"/>
    </row>
    <row r="508" s="111" customFormat="1" ht="17.25" customHeight="1" spans="1:3">
      <c r="A508" s="88">
        <v>103044250</v>
      </c>
      <c r="B508" s="88" t="s">
        <v>566</v>
      </c>
      <c r="C508" s="91"/>
    </row>
    <row r="509" s="111" customFormat="1" ht="17.25" customHeight="1" spans="1:3">
      <c r="A509" s="88">
        <v>1030443</v>
      </c>
      <c r="B509" s="78" t="s">
        <v>567</v>
      </c>
      <c r="C509" s="80">
        <f>SUM(C510:C513)</f>
        <v>0</v>
      </c>
    </row>
    <row r="510" s="111" customFormat="1" ht="17.25" customHeight="1" spans="1:3">
      <c r="A510" s="88">
        <v>103044306</v>
      </c>
      <c r="B510" s="88" t="s">
        <v>478</v>
      </c>
      <c r="C510" s="91"/>
    </row>
    <row r="511" s="111" customFormat="1" ht="17.25" customHeight="1" spans="1:3">
      <c r="A511" s="88">
        <v>103044307</v>
      </c>
      <c r="B511" s="88" t="s">
        <v>568</v>
      </c>
      <c r="C511" s="91"/>
    </row>
    <row r="512" s="111" customFormat="1" ht="17.25" customHeight="1" spans="1:3">
      <c r="A512" s="88">
        <v>103044308</v>
      </c>
      <c r="B512" s="88" t="s">
        <v>569</v>
      </c>
      <c r="C512" s="91"/>
    </row>
    <row r="513" s="111" customFormat="1" ht="17.25" customHeight="1" spans="1:3">
      <c r="A513" s="88">
        <v>103044350</v>
      </c>
      <c r="B513" s="88" t="s">
        <v>570</v>
      </c>
      <c r="C513" s="91"/>
    </row>
    <row r="514" s="111" customFormat="1" ht="17.25" customHeight="1" spans="1:3">
      <c r="A514" s="88">
        <v>1030444</v>
      </c>
      <c r="B514" s="78" t="s">
        <v>571</v>
      </c>
      <c r="C514" s="80">
        <f>SUM(C515:C520)</f>
        <v>0</v>
      </c>
    </row>
    <row r="515" s="111" customFormat="1" ht="17.25" customHeight="1" spans="1:3">
      <c r="A515" s="88">
        <v>103044414</v>
      </c>
      <c r="B515" s="88" t="s">
        <v>572</v>
      </c>
      <c r="C515" s="91"/>
    </row>
    <row r="516" s="111" customFormat="1" ht="17.25" customHeight="1" spans="1:3">
      <c r="A516" s="88">
        <v>103044416</v>
      </c>
      <c r="B516" s="88" t="s">
        <v>573</v>
      </c>
      <c r="C516" s="91"/>
    </row>
    <row r="517" s="111" customFormat="1" ht="17.25" customHeight="1" spans="1:3">
      <c r="A517" s="88">
        <v>103044433</v>
      </c>
      <c r="B517" s="88" t="s">
        <v>574</v>
      </c>
      <c r="C517" s="91"/>
    </row>
    <row r="518" s="111" customFormat="1" ht="17.25" customHeight="1" spans="1:3">
      <c r="A518" s="88">
        <v>103044434</v>
      </c>
      <c r="B518" s="88" t="s">
        <v>575</v>
      </c>
      <c r="C518" s="91"/>
    </row>
    <row r="519" s="111" customFormat="1" ht="17.25" customHeight="1" spans="1:3">
      <c r="A519" s="88">
        <v>103044435</v>
      </c>
      <c r="B519" s="88" t="s">
        <v>576</v>
      </c>
      <c r="C519" s="91"/>
    </row>
    <row r="520" s="111" customFormat="1" ht="17.25" customHeight="1" spans="1:3">
      <c r="A520" s="88">
        <v>103044450</v>
      </c>
      <c r="B520" s="88" t="s">
        <v>577</v>
      </c>
      <c r="C520" s="91"/>
    </row>
    <row r="521" s="111" customFormat="1" ht="17.25" customHeight="1" spans="1:3">
      <c r="A521" s="88">
        <v>1030445</v>
      </c>
      <c r="B521" s="78" t="s">
        <v>578</v>
      </c>
      <c r="C521" s="80">
        <f>SUM(C522:C523)</f>
        <v>0</v>
      </c>
    </row>
    <row r="522" s="111" customFormat="1" ht="17.25" customHeight="1" spans="1:3">
      <c r="A522" s="88">
        <v>103044507</v>
      </c>
      <c r="B522" s="88" t="s">
        <v>579</v>
      </c>
      <c r="C522" s="91"/>
    </row>
    <row r="523" s="111" customFormat="1" ht="17.25" customHeight="1" spans="1:3">
      <c r="A523" s="88">
        <v>103044550</v>
      </c>
      <c r="B523" s="88" t="s">
        <v>580</v>
      </c>
      <c r="C523" s="91"/>
    </row>
    <row r="524" s="111" customFormat="1" ht="17.25" customHeight="1" spans="1:3">
      <c r="A524" s="88">
        <v>1030446</v>
      </c>
      <c r="B524" s="78" t="s">
        <v>581</v>
      </c>
      <c r="C524" s="80">
        <f>SUM(C525:C527)</f>
        <v>174</v>
      </c>
    </row>
    <row r="525" s="111" customFormat="1" ht="17.25" customHeight="1" spans="1:3">
      <c r="A525" s="88">
        <v>103044608</v>
      </c>
      <c r="B525" s="88" t="s">
        <v>478</v>
      </c>
      <c r="C525" s="91"/>
    </row>
    <row r="526" s="111" customFormat="1" ht="17.25" customHeight="1" spans="1:3">
      <c r="A526" s="88">
        <v>103044609</v>
      </c>
      <c r="B526" s="88" t="s">
        <v>582</v>
      </c>
      <c r="C526" s="91">
        <v>174</v>
      </c>
    </row>
    <row r="527" s="111" customFormat="1" ht="17.25" customHeight="1" spans="1:3">
      <c r="A527" s="88">
        <v>103044650</v>
      </c>
      <c r="B527" s="88" t="s">
        <v>583</v>
      </c>
      <c r="C527" s="91"/>
    </row>
    <row r="528" s="111" customFormat="1" ht="17.25" customHeight="1" spans="1:3">
      <c r="A528" s="88">
        <v>1030447</v>
      </c>
      <c r="B528" s="78" t="s">
        <v>584</v>
      </c>
      <c r="C528" s="80">
        <f>SUM(C529:C536)</f>
        <v>0</v>
      </c>
    </row>
    <row r="529" s="111" customFormat="1" ht="17.25" customHeight="1" spans="1:3">
      <c r="A529" s="88">
        <v>103044709</v>
      </c>
      <c r="B529" s="88" t="s">
        <v>585</v>
      </c>
      <c r="C529" s="91"/>
    </row>
    <row r="530" s="111" customFormat="1" ht="17.25" customHeight="1" spans="1:3">
      <c r="A530" s="88">
        <v>103044712</v>
      </c>
      <c r="B530" s="88" t="s">
        <v>586</v>
      </c>
      <c r="C530" s="91"/>
    </row>
    <row r="531" s="111" customFormat="1" ht="17.25" customHeight="1" spans="1:3">
      <c r="A531" s="88">
        <v>103044713</v>
      </c>
      <c r="B531" s="88" t="s">
        <v>478</v>
      </c>
      <c r="C531" s="91"/>
    </row>
    <row r="532" s="111" customFormat="1" ht="17.25" customHeight="1" spans="1:3">
      <c r="A532" s="88">
        <v>103044715</v>
      </c>
      <c r="B532" s="88" t="s">
        <v>587</v>
      </c>
      <c r="C532" s="91"/>
    </row>
    <row r="533" s="111" customFormat="1" ht="17.25" customHeight="1" spans="1:3">
      <c r="A533" s="88">
        <v>103044730</v>
      </c>
      <c r="B533" s="88" t="s">
        <v>588</v>
      </c>
      <c r="C533" s="91"/>
    </row>
    <row r="534" s="111" customFormat="1" ht="17.25" customHeight="1" spans="1:3">
      <c r="A534" s="88">
        <v>103044731</v>
      </c>
      <c r="B534" s="88" t="s">
        <v>589</v>
      </c>
      <c r="C534" s="91"/>
    </row>
    <row r="535" s="111" customFormat="1" ht="17.25" customHeight="1" spans="1:3">
      <c r="A535" s="88">
        <v>103044733</v>
      </c>
      <c r="B535" s="88" t="s">
        <v>590</v>
      </c>
      <c r="C535" s="91"/>
    </row>
    <row r="536" s="111" customFormat="1" ht="17.25" customHeight="1" spans="1:3">
      <c r="A536" s="88">
        <v>103044750</v>
      </c>
      <c r="B536" s="88" t="s">
        <v>591</v>
      </c>
      <c r="C536" s="91"/>
    </row>
    <row r="537" s="111" customFormat="1" ht="17.25" customHeight="1" spans="1:3">
      <c r="A537" s="88">
        <v>1030448</v>
      </c>
      <c r="B537" s="78" t="s">
        <v>592</v>
      </c>
      <c r="C537" s="80">
        <f>SUM(C538:C540)</f>
        <v>0</v>
      </c>
    </row>
    <row r="538" s="111" customFormat="1" ht="17.25" customHeight="1" spans="1:3">
      <c r="A538" s="88">
        <v>103044801</v>
      </c>
      <c r="B538" s="88" t="s">
        <v>593</v>
      </c>
      <c r="C538" s="91"/>
    </row>
    <row r="539" s="111" customFormat="1" ht="17.25" customHeight="1" spans="1:3">
      <c r="A539" s="88">
        <v>103044802</v>
      </c>
      <c r="B539" s="88" t="s">
        <v>594</v>
      </c>
      <c r="C539" s="91"/>
    </row>
    <row r="540" s="111" customFormat="1" ht="17.25" customHeight="1" spans="1:3">
      <c r="A540" s="88">
        <v>103044850</v>
      </c>
      <c r="B540" s="88" t="s">
        <v>595</v>
      </c>
      <c r="C540" s="91"/>
    </row>
    <row r="541" s="111" customFormat="1" ht="17.25" customHeight="1" spans="1:3">
      <c r="A541" s="88">
        <v>1030449</v>
      </c>
      <c r="B541" s="78" t="s">
        <v>596</v>
      </c>
      <c r="C541" s="80">
        <f>SUM(C542:C544)</f>
        <v>0</v>
      </c>
    </row>
    <row r="542" s="111" customFormat="1" ht="17.25" customHeight="1" spans="1:3">
      <c r="A542" s="88">
        <v>103044907</v>
      </c>
      <c r="B542" s="88" t="s">
        <v>520</v>
      </c>
      <c r="C542" s="91"/>
    </row>
    <row r="543" s="111" customFormat="1" ht="17.25" customHeight="1" spans="1:3">
      <c r="A543" s="88">
        <v>103044908</v>
      </c>
      <c r="B543" s="88" t="s">
        <v>597</v>
      </c>
      <c r="C543" s="91"/>
    </row>
    <row r="544" s="111" customFormat="1" ht="17.25" customHeight="1" spans="1:3">
      <c r="A544" s="88">
        <v>103044950</v>
      </c>
      <c r="B544" s="88" t="s">
        <v>598</v>
      </c>
      <c r="C544" s="91"/>
    </row>
    <row r="545" s="111" customFormat="1" ht="17.25" customHeight="1" spans="1:3">
      <c r="A545" s="88">
        <v>1030450</v>
      </c>
      <c r="B545" s="78" t="s">
        <v>599</v>
      </c>
      <c r="C545" s="80">
        <f>SUM(C546:C548)</f>
        <v>0</v>
      </c>
    </row>
    <row r="546" s="111" customFormat="1" ht="17.25" customHeight="1" spans="1:3">
      <c r="A546" s="88">
        <v>103045002</v>
      </c>
      <c r="B546" s="88" t="s">
        <v>600</v>
      </c>
      <c r="C546" s="91"/>
    </row>
    <row r="547" s="111" customFormat="1" ht="17.25" customHeight="1" spans="1:3">
      <c r="A547" s="88">
        <v>103045004</v>
      </c>
      <c r="B547" s="88" t="s">
        <v>601</v>
      </c>
      <c r="C547" s="91"/>
    </row>
    <row r="548" s="111" customFormat="1" ht="17.25" customHeight="1" spans="1:3">
      <c r="A548" s="88">
        <v>103045050</v>
      </c>
      <c r="B548" s="88" t="s">
        <v>602</v>
      </c>
      <c r="C548" s="91"/>
    </row>
    <row r="549" s="111" customFormat="1" ht="17.25" customHeight="1" spans="1:3">
      <c r="A549" s="88">
        <v>1030451</v>
      </c>
      <c r="B549" s="78" t="s">
        <v>603</v>
      </c>
      <c r="C549" s="80">
        <f>SUM(C550:C553)</f>
        <v>0</v>
      </c>
    </row>
    <row r="550" s="111" customFormat="1" ht="17.25" customHeight="1" spans="1:3">
      <c r="A550" s="88">
        <v>103045101</v>
      </c>
      <c r="B550" s="88" t="s">
        <v>604</v>
      </c>
      <c r="C550" s="91"/>
    </row>
    <row r="551" s="111" customFormat="1" ht="17.25" customHeight="1" spans="1:3">
      <c r="A551" s="88">
        <v>103045102</v>
      </c>
      <c r="B551" s="88" t="s">
        <v>605</v>
      </c>
      <c r="C551" s="91"/>
    </row>
    <row r="552" s="111" customFormat="1" ht="17.25" customHeight="1" spans="1:3">
      <c r="A552" s="88">
        <v>103045103</v>
      </c>
      <c r="B552" s="88" t="s">
        <v>606</v>
      </c>
      <c r="C552" s="91"/>
    </row>
    <row r="553" s="111" customFormat="1" ht="17.25" customHeight="1" spans="1:3">
      <c r="A553" s="88">
        <v>103045150</v>
      </c>
      <c r="B553" s="88" t="s">
        <v>607</v>
      </c>
      <c r="C553" s="91"/>
    </row>
    <row r="554" s="111" customFormat="1" ht="17.25" customHeight="1" spans="1:3">
      <c r="A554" s="88">
        <v>1030452</v>
      </c>
      <c r="B554" s="78" t="s">
        <v>608</v>
      </c>
      <c r="C554" s="80">
        <f>SUM(C555:C557)</f>
        <v>0</v>
      </c>
    </row>
    <row r="555" s="111" customFormat="1" ht="17.25" customHeight="1" spans="1:3">
      <c r="A555" s="88">
        <v>103045201</v>
      </c>
      <c r="B555" s="88" t="s">
        <v>609</v>
      </c>
      <c r="C555" s="91"/>
    </row>
    <row r="556" s="111" customFormat="1" ht="17.25" customHeight="1" spans="1:3">
      <c r="A556" s="88">
        <v>103045202</v>
      </c>
      <c r="B556" s="88" t="s">
        <v>610</v>
      </c>
      <c r="C556" s="91"/>
    </row>
    <row r="557" s="111" customFormat="1" ht="17.25" customHeight="1" spans="1:3">
      <c r="A557" s="88">
        <v>103045250</v>
      </c>
      <c r="B557" s="88" t="s">
        <v>611</v>
      </c>
      <c r="C557" s="91"/>
    </row>
    <row r="558" s="111" customFormat="1" ht="17.25" customHeight="1" spans="1:3">
      <c r="A558" s="88">
        <v>1030455</v>
      </c>
      <c r="B558" s="78" t="s">
        <v>612</v>
      </c>
      <c r="C558" s="80">
        <f>SUM(C559:C560)</f>
        <v>0</v>
      </c>
    </row>
    <row r="559" s="111" customFormat="1" ht="17.25" customHeight="1" spans="1:3">
      <c r="A559" s="88">
        <v>103045501</v>
      </c>
      <c r="B559" s="88" t="s">
        <v>613</v>
      </c>
      <c r="C559" s="91"/>
    </row>
    <row r="560" s="111" customFormat="1" ht="17.25" customHeight="1" spans="1:3">
      <c r="A560" s="88">
        <v>103045550</v>
      </c>
      <c r="B560" s="88" t="s">
        <v>614</v>
      </c>
      <c r="C560" s="91"/>
    </row>
    <row r="561" s="111" customFormat="1" ht="17.25" customHeight="1" spans="1:3">
      <c r="A561" s="88">
        <v>1030456</v>
      </c>
      <c r="B561" s="78" t="s">
        <v>615</v>
      </c>
      <c r="C561" s="80">
        <f t="shared" ref="C561:C565" si="1">C562</f>
        <v>0</v>
      </c>
    </row>
    <row r="562" s="111" customFormat="1" ht="17.25" customHeight="1" spans="1:3">
      <c r="A562" s="88">
        <v>103045650</v>
      </c>
      <c r="B562" s="88" t="s">
        <v>616</v>
      </c>
      <c r="C562" s="91"/>
    </row>
    <row r="563" s="111" customFormat="1" ht="17.25" customHeight="1" spans="1:3">
      <c r="A563" s="88">
        <v>1030457</v>
      </c>
      <c r="B563" s="78" t="s">
        <v>617</v>
      </c>
      <c r="C563" s="80">
        <f t="shared" si="1"/>
        <v>0</v>
      </c>
    </row>
    <row r="564" s="111" customFormat="1" ht="17.25" customHeight="1" spans="1:3">
      <c r="A564" s="88">
        <v>103045750</v>
      </c>
      <c r="B564" s="88" t="s">
        <v>618</v>
      </c>
      <c r="C564" s="91"/>
    </row>
    <row r="565" s="111" customFormat="1" ht="17.25" customHeight="1" spans="1:3">
      <c r="A565" s="88">
        <v>1030458</v>
      </c>
      <c r="B565" s="78" t="s">
        <v>619</v>
      </c>
      <c r="C565" s="80">
        <f t="shared" si="1"/>
        <v>0</v>
      </c>
    </row>
    <row r="566" s="111" customFormat="1" ht="17.25" customHeight="1" spans="1:3">
      <c r="A566" s="88">
        <v>103045850</v>
      </c>
      <c r="B566" s="88" t="s">
        <v>620</v>
      </c>
      <c r="C566" s="91"/>
    </row>
    <row r="567" s="111" customFormat="1" ht="17.25" customHeight="1" spans="1:3">
      <c r="A567" s="88">
        <v>1030459</v>
      </c>
      <c r="B567" s="78" t="s">
        <v>621</v>
      </c>
      <c r="C567" s="80">
        <f>SUM(C568:C569)</f>
        <v>0</v>
      </c>
    </row>
    <row r="568" s="111" customFormat="1" ht="17.25" customHeight="1" spans="1:3">
      <c r="A568" s="88">
        <v>103045902</v>
      </c>
      <c r="B568" s="88" t="s">
        <v>622</v>
      </c>
      <c r="C568" s="91"/>
    </row>
    <row r="569" s="111" customFormat="1" ht="17.25" customHeight="1" spans="1:3">
      <c r="A569" s="88">
        <v>103045950</v>
      </c>
      <c r="B569" s="88" t="s">
        <v>623</v>
      </c>
      <c r="C569" s="91"/>
    </row>
    <row r="570" s="111" customFormat="1" ht="17.25" customHeight="1" spans="1:3">
      <c r="A570" s="88">
        <v>1030461</v>
      </c>
      <c r="B570" s="78" t="s">
        <v>624</v>
      </c>
      <c r="C570" s="80">
        <f>SUM(C571:C572)</f>
        <v>0</v>
      </c>
    </row>
    <row r="571" s="111" customFormat="1" ht="17.25" customHeight="1" spans="1:3">
      <c r="A571" s="88">
        <v>103046101</v>
      </c>
      <c r="B571" s="88" t="s">
        <v>478</v>
      </c>
      <c r="C571" s="91"/>
    </row>
    <row r="572" s="111" customFormat="1" ht="17.25" customHeight="1" spans="1:3">
      <c r="A572" s="88">
        <v>103046150</v>
      </c>
      <c r="B572" s="88" t="s">
        <v>625</v>
      </c>
      <c r="C572" s="91"/>
    </row>
    <row r="573" s="111" customFormat="1" ht="17.25" customHeight="1" spans="1:3">
      <c r="A573" s="88">
        <v>1030499</v>
      </c>
      <c r="B573" s="78" t="s">
        <v>626</v>
      </c>
      <c r="C573" s="80">
        <f>SUM(C574:C575)</f>
        <v>0</v>
      </c>
    </row>
    <row r="574" s="111" customFormat="1" ht="17.25" customHeight="1" spans="1:3">
      <c r="A574" s="88">
        <v>103049901</v>
      </c>
      <c r="B574" s="88" t="s">
        <v>627</v>
      </c>
      <c r="C574" s="91"/>
    </row>
    <row r="575" s="111" customFormat="1" ht="17.25" customHeight="1" spans="1:3">
      <c r="A575" s="88">
        <v>103049950</v>
      </c>
      <c r="B575" s="88" t="s">
        <v>628</v>
      </c>
      <c r="C575" s="91"/>
    </row>
    <row r="576" s="111" customFormat="1" ht="17.25" customHeight="1" spans="1:3">
      <c r="A576" s="88">
        <v>10305</v>
      </c>
      <c r="B576" s="78" t="s">
        <v>629</v>
      </c>
      <c r="C576" s="80">
        <f>SUM(C577,C609,C614:C615)</f>
        <v>4341</v>
      </c>
    </row>
    <row r="577" s="111" customFormat="1" ht="17.25" customHeight="1" spans="1:3">
      <c r="A577" s="88">
        <v>1030501</v>
      </c>
      <c r="B577" s="78" t="s">
        <v>630</v>
      </c>
      <c r="C577" s="80">
        <f>SUM(C578:C608)</f>
        <v>4341</v>
      </c>
    </row>
    <row r="578" s="111" customFormat="1" ht="17.25" customHeight="1" spans="1:3">
      <c r="A578" s="88">
        <v>103050101</v>
      </c>
      <c r="B578" s="88" t="s">
        <v>631</v>
      </c>
      <c r="C578" s="91">
        <v>3132</v>
      </c>
    </row>
    <row r="579" s="111" customFormat="1" ht="17.25" customHeight="1" spans="1:3">
      <c r="A579" s="88">
        <v>103050102</v>
      </c>
      <c r="B579" s="88" t="s">
        <v>632</v>
      </c>
      <c r="C579" s="91">
        <v>13</v>
      </c>
    </row>
    <row r="580" s="111" customFormat="1" ht="17.25" customHeight="1" spans="1:3">
      <c r="A580" s="88">
        <v>103050103</v>
      </c>
      <c r="B580" s="88" t="s">
        <v>633</v>
      </c>
      <c r="C580" s="91">
        <v>91</v>
      </c>
    </row>
    <row r="581" s="111" customFormat="1" ht="17.25" customHeight="1" spans="1:3">
      <c r="A581" s="88">
        <v>103050105</v>
      </c>
      <c r="B581" s="88" t="s">
        <v>634</v>
      </c>
      <c r="C581" s="91"/>
    </row>
    <row r="582" s="111" customFormat="1" ht="17.25" customHeight="1" spans="1:3">
      <c r="A582" s="88">
        <v>103050107</v>
      </c>
      <c r="B582" s="88" t="s">
        <v>635</v>
      </c>
      <c r="C582" s="91"/>
    </row>
    <row r="583" s="111" customFormat="1" ht="17.25" customHeight="1" spans="1:3">
      <c r="A583" s="88">
        <v>103050108</v>
      </c>
      <c r="B583" s="88" t="s">
        <v>636</v>
      </c>
      <c r="C583" s="91"/>
    </row>
    <row r="584" s="111" customFormat="1" ht="17.25" customHeight="1" spans="1:3">
      <c r="A584" s="88">
        <v>103050109</v>
      </c>
      <c r="B584" s="88" t="s">
        <v>637</v>
      </c>
      <c r="C584" s="91">
        <v>45</v>
      </c>
    </row>
    <row r="585" s="111" customFormat="1" ht="17.25" customHeight="1" spans="1:3">
      <c r="A585" s="88">
        <v>103050110</v>
      </c>
      <c r="B585" s="88" t="s">
        <v>638</v>
      </c>
      <c r="C585" s="91">
        <v>7</v>
      </c>
    </row>
    <row r="586" s="111" customFormat="1" ht="17.25" customHeight="1" spans="1:3">
      <c r="A586" s="88">
        <v>103050111</v>
      </c>
      <c r="B586" s="88" t="s">
        <v>639</v>
      </c>
      <c r="C586" s="91"/>
    </row>
    <row r="587" s="111" customFormat="1" ht="17.25" customHeight="1" spans="1:3">
      <c r="A587" s="88">
        <v>103050112</v>
      </c>
      <c r="B587" s="88" t="s">
        <v>640</v>
      </c>
      <c r="C587" s="91"/>
    </row>
    <row r="588" s="111" customFormat="1" ht="17.25" customHeight="1" spans="1:3">
      <c r="A588" s="88">
        <v>103050113</v>
      </c>
      <c r="B588" s="88" t="s">
        <v>641</v>
      </c>
      <c r="C588" s="91"/>
    </row>
    <row r="589" s="111" customFormat="1" ht="17.25" customHeight="1" spans="1:3">
      <c r="A589" s="88">
        <v>103050114</v>
      </c>
      <c r="B589" s="88" t="s">
        <v>642</v>
      </c>
      <c r="C589" s="91">
        <v>77</v>
      </c>
    </row>
    <row r="590" s="111" customFormat="1" ht="17.25" customHeight="1" spans="1:3">
      <c r="A590" s="88">
        <v>103050115</v>
      </c>
      <c r="B590" s="88" t="s">
        <v>643</v>
      </c>
      <c r="C590" s="91"/>
    </row>
    <row r="591" s="111" customFormat="1" ht="17.25" customHeight="1" spans="1:3">
      <c r="A591" s="88">
        <v>103050116</v>
      </c>
      <c r="B591" s="88" t="s">
        <v>644</v>
      </c>
      <c r="C591" s="91"/>
    </row>
    <row r="592" s="111" customFormat="1" ht="17.25" customHeight="1" spans="1:3">
      <c r="A592" s="88">
        <v>103050117</v>
      </c>
      <c r="B592" s="88" t="s">
        <v>645</v>
      </c>
      <c r="C592" s="91"/>
    </row>
    <row r="593" s="111" customFormat="1" ht="17.25" customHeight="1" spans="1:3">
      <c r="A593" s="88">
        <v>103050119</v>
      </c>
      <c r="B593" s="88" t="s">
        <v>646</v>
      </c>
      <c r="C593" s="91"/>
    </row>
    <row r="594" s="111" customFormat="1" ht="17.25" customHeight="1" spans="1:3">
      <c r="A594" s="88">
        <v>103050120</v>
      </c>
      <c r="B594" s="88" t="s">
        <v>647</v>
      </c>
      <c r="C594" s="91"/>
    </row>
    <row r="595" s="111" customFormat="1" ht="17.25" customHeight="1" spans="1:3">
      <c r="A595" s="88">
        <v>103050121</v>
      </c>
      <c r="B595" s="88" t="s">
        <v>648</v>
      </c>
      <c r="C595" s="91"/>
    </row>
    <row r="596" s="111" customFormat="1" ht="17.25" customHeight="1" spans="1:3">
      <c r="A596" s="88">
        <v>103050122</v>
      </c>
      <c r="B596" s="88" t="s">
        <v>649</v>
      </c>
      <c r="C596" s="91"/>
    </row>
    <row r="597" s="111" customFormat="1" ht="17.25" customHeight="1" spans="1:3">
      <c r="A597" s="88">
        <v>103050123</v>
      </c>
      <c r="B597" s="88" t="s">
        <v>650</v>
      </c>
      <c r="C597" s="91">
        <v>85</v>
      </c>
    </row>
    <row r="598" s="111" customFormat="1" ht="17.25" customHeight="1" spans="1:3">
      <c r="A598" s="88">
        <v>103050124</v>
      </c>
      <c r="B598" s="88" t="s">
        <v>651</v>
      </c>
      <c r="C598" s="91"/>
    </row>
    <row r="599" s="111" customFormat="1" ht="17.25" customHeight="1" spans="1:3">
      <c r="A599" s="88">
        <v>103050125</v>
      </c>
      <c r="B599" s="88" t="s">
        <v>652</v>
      </c>
      <c r="C599" s="91"/>
    </row>
    <row r="600" s="111" customFormat="1" ht="17.25" customHeight="1" spans="1:3">
      <c r="A600" s="88">
        <v>103050126</v>
      </c>
      <c r="B600" s="88" t="s">
        <v>653</v>
      </c>
      <c r="C600" s="91"/>
    </row>
    <row r="601" s="111" customFormat="1" ht="17.25" customHeight="1" spans="1:3">
      <c r="A601" s="88">
        <v>103050127</v>
      </c>
      <c r="B601" s="88" t="s">
        <v>654</v>
      </c>
      <c r="C601" s="91"/>
    </row>
    <row r="602" s="111" customFormat="1" ht="17.25" customHeight="1" spans="1:3">
      <c r="A602" s="88">
        <v>103050128</v>
      </c>
      <c r="B602" s="88" t="s">
        <v>655</v>
      </c>
      <c r="C602" s="91">
        <v>44</v>
      </c>
    </row>
    <row r="603" s="111" customFormat="1" ht="17.25" customHeight="1" spans="1:3">
      <c r="A603" s="88">
        <v>103050129</v>
      </c>
      <c r="B603" s="88" t="s">
        <v>656</v>
      </c>
      <c r="C603" s="91"/>
    </row>
    <row r="604" s="111" customFormat="1" ht="17.25" customHeight="1" spans="1:3">
      <c r="A604" s="88">
        <v>103050130</v>
      </c>
      <c r="B604" s="88" t="s">
        <v>657</v>
      </c>
      <c r="C604" s="91"/>
    </row>
    <row r="605" s="111" customFormat="1" ht="17.25" customHeight="1" spans="1:3">
      <c r="A605" s="88">
        <v>103050131</v>
      </c>
      <c r="B605" s="88" t="s">
        <v>658</v>
      </c>
      <c r="C605" s="91"/>
    </row>
    <row r="606" s="111" customFormat="1" ht="17.25" customHeight="1" spans="1:3">
      <c r="A606" s="88">
        <v>103050132</v>
      </c>
      <c r="B606" s="88" t="s">
        <v>659</v>
      </c>
      <c r="C606" s="91"/>
    </row>
    <row r="607" s="111" customFormat="1" ht="17.25" customHeight="1" spans="1:3">
      <c r="A607" s="88">
        <v>103050133</v>
      </c>
      <c r="B607" s="88" t="s">
        <v>660</v>
      </c>
      <c r="C607" s="91"/>
    </row>
    <row r="608" s="111" customFormat="1" ht="17.25" customHeight="1" spans="1:3">
      <c r="A608" s="88">
        <v>103050199</v>
      </c>
      <c r="B608" s="88" t="s">
        <v>661</v>
      </c>
      <c r="C608" s="91">
        <v>847</v>
      </c>
    </row>
    <row r="609" s="111" customFormat="1" ht="17.25" customHeight="1" spans="1:3">
      <c r="A609" s="88">
        <v>1030502</v>
      </c>
      <c r="B609" s="78" t="s">
        <v>662</v>
      </c>
      <c r="C609" s="80">
        <f>SUM(C610:C613)</f>
        <v>0</v>
      </c>
    </row>
    <row r="610" s="111" customFormat="1" ht="17.25" customHeight="1" spans="1:3">
      <c r="A610" s="88">
        <v>103050201</v>
      </c>
      <c r="B610" s="88" t="s">
        <v>663</v>
      </c>
      <c r="C610" s="91"/>
    </row>
    <row r="611" s="111" customFormat="1" ht="17.25" customHeight="1" spans="1:3">
      <c r="A611" s="88">
        <v>103050202</v>
      </c>
      <c r="B611" s="88" t="s">
        <v>664</v>
      </c>
      <c r="C611" s="91"/>
    </row>
    <row r="612" s="111" customFormat="1" ht="17.25" customHeight="1" spans="1:3">
      <c r="A612" s="88">
        <v>103050203</v>
      </c>
      <c r="B612" s="88" t="s">
        <v>665</v>
      </c>
      <c r="C612" s="91"/>
    </row>
    <row r="613" s="111" customFormat="1" ht="17.25" customHeight="1" spans="1:3">
      <c r="A613" s="88">
        <v>103050299</v>
      </c>
      <c r="B613" s="88" t="s">
        <v>666</v>
      </c>
      <c r="C613" s="91"/>
    </row>
    <row r="614" s="111" customFormat="1" ht="17.25" customHeight="1" spans="1:3">
      <c r="A614" s="88">
        <v>1030503</v>
      </c>
      <c r="B614" s="78" t="s">
        <v>667</v>
      </c>
      <c r="C614" s="91"/>
    </row>
    <row r="615" s="111" customFormat="1" ht="17.25" customHeight="1" spans="1:3">
      <c r="A615" s="88">
        <v>1030509</v>
      </c>
      <c r="B615" s="78" t="s">
        <v>668</v>
      </c>
      <c r="C615" s="91"/>
    </row>
    <row r="616" s="111" customFormat="1" ht="17.25" customHeight="1" spans="1:3">
      <c r="A616" s="88">
        <v>10306</v>
      </c>
      <c r="B616" s="78" t="s">
        <v>669</v>
      </c>
      <c r="C616" s="80">
        <f>SUM(C617,C621,C624,C626,C628,C629,C633,C634)</f>
        <v>0</v>
      </c>
    </row>
    <row r="617" s="111" customFormat="1" ht="17.25" customHeight="1" spans="1:3">
      <c r="A617" s="88">
        <v>1030601</v>
      </c>
      <c r="B617" s="78" t="s">
        <v>670</v>
      </c>
      <c r="C617" s="80">
        <f>SUM(C618:C620)</f>
        <v>0</v>
      </c>
    </row>
    <row r="618" s="111" customFormat="1" ht="17.25" customHeight="1" spans="1:3">
      <c r="A618" s="88">
        <v>103060101</v>
      </c>
      <c r="B618" s="88" t="s">
        <v>671</v>
      </c>
      <c r="C618" s="91"/>
    </row>
    <row r="619" s="111" customFormat="1" ht="17.25" customHeight="1" spans="1:3">
      <c r="A619" s="88">
        <v>103060102</v>
      </c>
      <c r="B619" s="88" t="s">
        <v>672</v>
      </c>
      <c r="C619" s="91"/>
    </row>
    <row r="620" s="111" customFormat="1" ht="17.25" customHeight="1" spans="1:3">
      <c r="A620" s="88">
        <v>103060199</v>
      </c>
      <c r="B620" s="88" t="s">
        <v>673</v>
      </c>
      <c r="C620" s="91"/>
    </row>
    <row r="621" s="111" customFormat="1" ht="17.25" customHeight="1" spans="1:3">
      <c r="A621" s="88">
        <v>1030602</v>
      </c>
      <c r="B621" s="78" t="s">
        <v>674</v>
      </c>
      <c r="C621" s="80">
        <f>SUM(C622:C623)</f>
        <v>0</v>
      </c>
    </row>
    <row r="622" s="111" customFormat="1" ht="17.25" customHeight="1" spans="1:3">
      <c r="A622" s="88">
        <v>103060201</v>
      </c>
      <c r="B622" s="88" t="s">
        <v>675</v>
      </c>
      <c r="C622" s="91"/>
    </row>
    <row r="623" s="111" customFormat="1" ht="17.25" customHeight="1" spans="1:3">
      <c r="A623" s="88">
        <v>103060299</v>
      </c>
      <c r="B623" s="88" t="s">
        <v>676</v>
      </c>
      <c r="C623" s="91"/>
    </row>
    <row r="624" s="111" customFormat="1" ht="17.25" customHeight="1" spans="1:3">
      <c r="A624" s="88">
        <v>1030603</v>
      </c>
      <c r="B624" s="78" t="s">
        <v>677</v>
      </c>
      <c r="C624" s="80">
        <f>C625</f>
        <v>0</v>
      </c>
    </row>
    <row r="625" s="111" customFormat="1" ht="17.25" customHeight="1" spans="1:3">
      <c r="A625" s="88">
        <v>103060399</v>
      </c>
      <c r="B625" s="88" t="s">
        <v>678</v>
      </c>
      <c r="C625" s="91"/>
    </row>
    <row r="626" s="111" customFormat="1" ht="17.25" customHeight="1" spans="1:3">
      <c r="A626" s="88">
        <v>1030604</v>
      </c>
      <c r="B626" s="78" t="s">
        <v>679</v>
      </c>
      <c r="C626" s="80">
        <f>C627</f>
        <v>0</v>
      </c>
    </row>
    <row r="627" s="111" customFormat="1" ht="17.25" customHeight="1" spans="1:3">
      <c r="A627" s="88">
        <v>103060499</v>
      </c>
      <c r="B627" s="88" t="s">
        <v>680</v>
      </c>
      <c r="C627" s="91"/>
    </row>
    <row r="628" s="111" customFormat="1" ht="17.25" customHeight="1" spans="1:3">
      <c r="A628" s="88">
        <v>1030605</v>
      </c>
      <c r="B628" s="78" t="s">
        <v>681</v>
      </c>
      <c r="C628" s="91"/>
    </row>
    <row r="629" s="111" customFormat="1" ht="17.25" customHeight="1" spans="1:3">
      <c r="A629" s="88">
        <v>1030606</v>
      </c>
      <c r="B629" s="78" t="s">
        <v>682</v>
      </c>
      <c r="C629" s="80">
        <f>SUM(C630:C632)</f>
        <v>0</v>
      </c>
    </row>
    <row r="630" s="111" customFormat="1" ht="17.25" customHeight="1" spans="1:3">
      <c r="A630" s="88">
        <v>103060601</v>
      </c>
      <c r="B630" s="88" t="s">
        <v>683</v>
      </c>
      <c r="C630" s="91"/>
    </row>
    <row r="631" s="111" customFormat="1" ht="17.25" customHeight="1" spans="1:3">
      <c r="A631" s="88">
        <v>103060602</v>
      </c>
      <c r="B631" s="88" t="s">
        <v>684</v>
      </c>
      <c r="C631" s="91"/>
    </row>
    <row r="632" s="111" customFormat="1" ht="17.25" customHeight="1" spans="1:3">
      <c r="A632" s="88">
        <v>103060699</v>
      </c>
      <c r="B632" s="88" t="s">
        <v>685</v>
      </c>
      <c r="C632" s="91"/>
    </row>
    <row r="633" s="111" customFormat="1" ht="17.25" customHeight="1" spans="1:3">
      <c r="A633" s="88">
        <v>1030607</v>
      </c>
      <c r="B633" s="78" t="s">
        <v>686</v>
      </c>
      <c r="C633" s="91"/>
    </row>
    <row r="634" s="111" customFormat="1" ht="17.25" customHeight="1" spans="1:3">
      <c r="A634" s="88">
        <v>1030699</v>
      </c>
      <c r="B634" s="78" t="s">
        <v>687</v>
      </c>
      <c r="C634" s="91"/>
    </row>
    <row r="635" s="111" customFormat="1" ht="17.25" customHeight="1" spans="1:3">
      <c r="A635" s="88">
        <v>10307</v>
      </c>
      <c r="B635" s="78" t="s">
        <v>688</v>
      </c>
      <c r="C635" s="80">
        <f>SUM(C636,C638,C645:C647,C652,C658:C659,C661,C662,C665:C668,C673:C677,C680:C681,C685)</f>
        <v>7724</v>
      </c>
    </row>
    <row r="636" s="111" customFormat="1" ht="17.25" customHeight="1" spans="1:3">
      <c r="A636" s="88">
        <v>1030701</v>
      </c>
      <c r="B636" s="78" t="s">
        <v>689</v>
      </c>
      <c r="C636" s="80">
        <f>C637</f>
        <v>0</v>
      </c>
    </row>
    <row r="637" s="111" customFormat="1" ht="17.25" customHeight="1" spans="1:3">
      <c r="A637" s="88">
        <v>103070101</v>
      </c>
      <c r="B637" s="88" t="s">
        <v>690</v>
      </c>
      <c r="C637" s="91"/>
    </row>
    <row r="638" s="111" customFormat="1" ht="17.25" customHeight="1" spans="1:3">
      <c r="A638" s="88">
        <v>1030702</v>
      </c>
      <c r="B638" s="78" t="s">
        <v>691</v>
      </c>
      <c r="C638" s="80">
        <f>SUM(C639:C644)</f>
        <v>0</v>
      </c>
    </row>
    <row r="639" s="111" customFormat="1" ht="17.25" customHeight="1" spans="1:3">
      <c r="A639" s="88">
        <v>103070201</v>
      </c>
      <c r="B639" s="88" t="s">
        <v>692</v>
      </c>
      <c r="C639" s="91"/>
    </row>
    <row r="640" s="111" customFormat="1" ht="17.25" customHeight="1" spans="1:3">
      <c r="A640" s="88">
        <v>103070202</v>
      </c>
      <c r="B640" s="88" t="s">
        <v>693</v>
      </c>
      <c r="C640" s="91"/>
    </row>
    <row r="641" s="111" customFormat="1" ht="17.25" customHeight="1" spans="1:3">
      <c r="A641" s="88">
        <v>103070203</v>
      </c>
      <c r="B641" s="88" t="s">
        <v>694</v>
      </c>
      <c r="C641" s="91"/>
    </row>
    <row r="642" s="111" customFormat="1" ht="17.25" customHeight="1" spans="1:3">
      <c r="A642" s="88">
        <v>103070204</v>
      </c>
      <c r="B642" s="88" t="s">
        <v>695</v>
      </c>
      <c r="C642" s="91"/>
    </row>
    <row r="643" s="111" customFormat="1" ht="17.25" customHeight="1" spans="1:3">
      <c r="A643" s="88">
        <v>103070205</v>
      </c>
      <c r="B643" s="88" t="s">
        <v>696</v>
      </c>
      <c r="C643" s="91"/>
    </row>
    <row r="644" s="111" customFormat="1" ht="17.25" customHeight="1" spans="1:3">
      <c r="A644" s="88">
        <v>103070206</v>
      </c>
      <c r="B644" s="88" t="s">
        <v>697</v>
      </c>
      <c r="C644" s="91"/>
    </row>
    <row r="645" s="111" customFormat="1" ht="17.25" customHeight="1" spans="1:3">
      <c r="A645" s="88">
        <v>1030703</v>
      </c>
      <c r="B645" s="78" t="s">
        <v>698</v>
      </c>
      <c r="C645" s="91"/>
    </row>
    <row r="646" s="111" customFormat="1" ht="17.25" customHeight="1" spans="1:3">
      <c r="A646" s="88">
        <v>1030704</v>
      </c>
      <c r="B646" s="78" t="s">
        <v>699</v>
      </c>
      <c r="C646" s="91"/>
    </row>
    <row r="647" s="111" customFormat="1" ht="17.25" customHeight="1" spans="1:3">
      <c r="A647" s="88">
        <v>1030705</v>
      </c>
      <c r="B647" s="78" t="s">
        <v>700</v>
      </c>
      <c r="C647" s="80">
        <f>SUM(C648:C651)</f>
        <v>210</v>
      </c>
    </row>
    <row r="648" s="111" customFormat="1" ht="17.25" customHeight="1" spans="1:3">
      <c r="A648" s="88">
        <v>103070501</v>
      </c>
      <c r="B648" s="88" t="s">
        <v>701</v>
      </c>
      <c r="C648" s="91">
        <v>38</v>
      </c>
    </row>
    <row r="649" s="111" customFormat="1" ht="17.25" customHeight="1" spans="1:3">
      <c r="A649" s="88">
        <v>103070502</v>
      </c>
      <c r="B649" s="88" t="s">
        <v>702</v>
      </c>
      <c r="C649" s="91"/>
    </row>
    <row r="650" s="111" customFormat="1" ht="17.25" customHeight="1" spans="1:3">
      <c r="A650" s="88">
        <v>103070503</v>
      </c>
      <c r="B650" s="88" t="s">
        <v>703</v>
      </c>
      <c r="C650" s="91"/>
    </row>
    <row r="651" s="111" customFormat="1" ht="17.25" customHeight="1" spans="1:3">
      <c r="A651" s="88">
        <v>103070599</v>
      </c>
      <c r="B651" s="88" t="s">
        <v>704</v>
      </c>
      <c r="C651" s="91">
        <v>172</v>
      </c>
    </row>
    <row r="652" s="111" customFormat="1" ht="17.25" customHeight="1" spans="1:3">
      <c r="A652" s="88">
        <v>1030706</v>
      </c>
      <c r="B652" s="78" t="s">
        <v>705</v>
      </c>
      <c r="C652" s="80">
        <f>SUM(C653:C657)</f>
        <v>972</v>
      </c>
    </row>
    <row r="653" s="111" customFormat="1" ht="17.25" customHeight="1" spans="1:3">
      <c r="A653" s="88">
        <v>103070601</v>
      </c>
      <c r="B653" s="88" t="s">
        <v>706</v>
      </c>
      <c r="C653" s="91">
        <v>374</v>
      </c>
    </row>
    <row r="654" s="111" customFormat="1" ht="17.25" customHeight="1" spans="1:3">
      <c r="A654" s="88">
        <v>103070602</v>
      </c>
      <c r="B654" s="88" t="s">
        <v>707</v>
      </c>
      <c r="C654" s="91">
        <v>592</v>
      </c>
    </row>
    <row r="655" s="111" customFormat="1" ht="17.25" customHeight="1" spans="1:3">
      <c r="A655" s="88">
        <v>103070603</v>
      </c>
      <c r="B655" s="88" t="s">
        <v>708</v>
      </c>
      <c r="C655" s="91"/>
    </row>
    <row r="656" s="111" customFormat="1" ht="17.25" customHeight="1" spans="1:3">
      <c r="A656" s="88">
        <v>103070604</v>
      </c>
      <c r="B656" s="88" t="s">
        <v>709</v>
      </c>
      <c r="C656" s="91"/>
    </row>
    <row r="657" s="111" customFormat="1" ht="17.25" customHeight="1" spans="1:3">
      <c r="A657" s="88">
        <v>103070699</v>
      </c>
      <c r="B657" s="88" t="s">
        <v>710</v>
      </c>
      <c r="C657" s="91">
        <v>6</v>
      </c>
    </row>
    <row r="658" s="111" customFormat="1" ht="17.25" customHeight="1" spans="1:3">
      <c r="A658" s="88">
        <v>1030707</v>
      </c>
      <c r="B658" s="78" t="s">
        <v>711</v>
      </c>
      <c r="C658" s="91"/>
    </row>
    <row r="659" s="111" customFormat="1" ht="17.25" customHeight="1" spans="1:3">
      <c r="A659" s="88">
        <v>1030708</v>
      </c>
      <c r="B659" s="78" t="s">
        <v>712</v>
      </c>
      <c r="C659" s="80">
        <f>C660</f>
        <v>0</v>
      </c>
    </row>
    <row r="660" s="111" customFormat="1" ht="17.25" customHeight="1" spans="1:3">
      <c r="A660" s="88">
        <v>103070801</v>
      </c>
      <c r="B660" s="88" t="s">
        <v>713</v>
      </c>
      <c r="C660" s="91"/>
    </row>
    <row r="661" s="111" customFormat="1" ht="17.25" customHeight="1" spans="1:3">
      <c r="A661" s="88">
        <v>1030709</v>
      </c>
      <c r="B661" s="78" t="s">
        <v>714</v>
      </c>
      <c r="C661" s="91"/>
    </row>
    <row r="662" s="111" customFormat="1" ht="17.25" customHeight="1" spans="1:3">
      <c r="A662" s="88">
        <v>1030710</v>
      </c>
      <c r="B662" s="78" t="s">
        <v>715</v>
      </c>
      <c r="C662" s="80">
        <f>SUM(C663:C664)</f>
        <v>0</v>
      </c>
    </row>
    <row r="663" s="111" customFormat="1" ht="17.25" customHeight="1" spans="1:3">
      <c r="A663" s="88">
        <v>103071001</v>
      </c>
      <c r="B663" s="88" t="s">
        <v>716</v>
      </c>
      <c r="C663" s="91"/>
    </row>
    <row r="664" s="111" customFormat="1" ht="17.25" customHeight="1" spans="1:3">
      <c r="A664" s="88">
        <v>103071002</v>
      </c>
      <c r="B664" s="88" t="s">
        <v>717</v>
      </c>
      <c r="C664" s="91"/>
    </row>
    <row r="665" s="111" customFormat="1" ht="17.25" customHeight="1" spans="1:3">
      <c r="A665" s="88">
        <v>1030711</v>
      </c>
      <c r="B665" s="78" t="s">
        <v>718</v>
      </c>
      <c r="C665" s="91"/>
    </row>
    <row r="666" s="111" customFormat="1" ht="17.25" customHeight="1" spans="1:3">
      <c r="A666" s="88">
        <v>1030712</v>
      </c>
      <c r="B666" s="78" t="s">
        <v>719</v>
      </c>
      <c r="C666" s="91"/>
    </row>
    <row r="667" s="111" customFormat="1" ht="17.25" customHeight="1" spans="1:3">
      <c r="A667" s="88">
        <v>1030713</v>
      </c>
      <c r="B667" s="78" t="s">
        <v>720</v>
      </c>
      <c r="C667" s="91"/>
    </row>
    <row r="668" s="111" customFormat="1" ht="17.25" customHeight="1" spans="1:3">
      <c r="A668" s="88">
        <v>1030714</v>
      </c>
      <c r="B668" s="78" t="s">
        <v>721</v>
      </c>
      <c r="C668" s="80">
        <f>SUM(C669:C672)</f>
        <v>1221</v>
      </c>
    </row>
    <row r="669" s="111" customFormat="1" ht="17.25" customHeight="1" spans="1:3">
      <c r="A669" s="88">
        <v>103071401</v>
      </c>
      <c r="B669" s="88" t="s">
        <v>722</v>
      </c>
      <c r="C669" s="91"/>
    </row>
    <row r="670" s="111" customFormat="1" ht="17.25" customHeight="1" spans="1:3">
      <c r="A670" s="88">
        <v>103071402</v>
      </c>
      <c r="B670" s="88" t="s">
        <v>723</v>
      </c>
      <c r="C670" s="91">
        <v>2</v>
      </c>
    </row>
    <row r="671" s="111" customFormat="1" ht="17.25" customHeight="1" spans="1:3">
      <c r="A671" s="88">
        <v>103071404</v>
      </c>
      <c r="B671" s="88" t="s">
        <v>724</v>
      </c>
      <c r="C671" s="91">
        <v>1219</v>
      </c>
    </row>
    <row r="672" s="111" customFormat="1" ht="17.25" customHeight="1" spans="1:3">
      <c r="A672" s="88">
        <v>103071405</v>
      </c>
      <c r="B672" s="88" t="s">
        <v>725</v>
      </c>
      <c r="C672" s="91"/>
    </row>
    <row r="673" s="111" customFormat="1" ht="17.25" customHeight="1" spans="1:3">
      <c r="A673" s="88">
        <v>1030715</v>
      </c>
      <c r="B673" s="78" t="s">
        <v>726</v>
      </c>
      <c r="C673" s="91"/>
    </row>
    <row r="674" s="111" customFormat="1" ht="17.25" customHeight="1" spans="1:3">
      <c r="A674" s="88">
        <v>1030716</v>
      </c>
      <c r="B674" s="78" t="s">
        <v>727</v>
      </c>
      <c r="C674" s="91"/>
    </row>
    <row r="675" s="111" customFormat="1" ht="17.25" customHeight="1" spans="1:3">
      <c r="A675" s="88">
        <v>1030717</v>
      </c>
      <c r="B675" s="78" t="s">
        <v>728</v>
      </c>
      <c r="C675" s="91"/>
    </row>
    <row r="676" s="111" customFormat="1" ht="17.25" customHeight="1" spans="1:3">
      <c r="A676" s="88">
        <v>1030718</v>
      </c>
      <c r="B676" s="78" t="s">
        <v>729</v>
      </c>
      <c r="C676" s="91"/>
    </row>
    <row r="677" s="111" customFormat="1" ht="17.25" customHeight="1" spans="1:3">
      <c r="A677" s="88">
        <v>1030719</v>
      </c>
      <c r="B677" s="78" t="s">
        <v>730</v>
      </c>
      <c r="C677" s="80">
        <f>SUM(C678:C679)</f>
        <v>183</v>
      </c>
    </row>
    <row r="678" s="111" customFormat="1" ht="17.25" customHeight="1" spans="1:3">
      <c r="A678" s="88">
        <v>103071901</v>
      </c>
      <c r="B678" s="88" t="s">
        <v>731</v>
      </c>
      <c r="C678" s="91"/>
    </row>
    <row r="679" s="111" customFormat="1" ht="17.25" customHeight="1" spans="1:3">
      <c r="A679" s="88">
        <v>103071999</v>
      </c>
      <c r="B679" s="88" t="s">
        <v>732</v>
      </c>
      <c r="C679" s="91">
        <v>183</v>
      </c>
    </row>
    <row r="680" s="111" customFormat="1" ht="17.25" customHeight="1" spans="1:3">
      <c r="A680" s="88">
        <v>1030720</v>
      </c>
      <c r="B680" s="78" t="s">
        <v>733</v>
      </c>
      <c r="C680" s="91"/>
    </row>
    <row r="681" s="111" customFormat="1" ht="17.25" customHeight="1" spans="1:3">
      <c r="A681" s="88">
        <v>1030721</v>
      </c>
      <c r="B681" s="78" t="s">
        <v>734</v>
      </c>
      <c r="C681" s="80">
        <f>SUM(C682:C684)</f>
        <v>0</v>
      </c>
    </row>
    <row r="682" s="111" customFormat="1" ht="17.25" customHeight="1" spans="1:3">
      <c r="A682" s="88">
        <v>103072101</v>
      </c>
      <c r="B682" s="88" t="s">
        <v>735</v>
      </c>
      <c r="C682" s="91"/>
    </row>
    <row r="683" s="111" customFormat="1" ht="17.25" customHeight="1" spans="1:3">
      <c r="A683" s="88">
        <v>103072102</v>
      </c>
      <c r="B683" s="88" t="s">
        <v>736</v>
      </c>
      <c r="C683" s="91"/>
    </row>
    <row r="684" s="111" customFormat="1" ht="17.25" customHeight="1" spans="1:3">
      <c r="A684" s="88">
        <v>103072199</v>
      </c>
      <c r="B684" s="88" t="s">
        <v>737</v>
      </c>
      <c r="C684" s="91"/>
    </row>
    <row r="685" s="111" customFormat="1" ht="17.25" customHeight="1" spans="1:3">
      <c r="A685" s="88">
        <v>1030799</v>
      </c>
      <c r="B685" s="78" t="s">
        <v>738</v>
      </c>
      <c r="C685" s="91">
        <v>5138</v>
      </c>
    </row>
    <row r="686" s="111" customFormat="1" ht="17.25" customHeight="1" spans="1:3">
      <c r="A686" s="88">
        <v>10308</v>
      </c>
      <c r="B686" s="78" t="s">
        <v>739</v>
      </c>
      <c r="C686" s="80">
        <f>SUM(C687:C688)</f>
        <v>50</v>
      </c>
    </row>
    <row r="687" s="111" customFormat="1" ht="17.25" customHeight="1" spans="1:3">
      <c r="A687" s="88">
        <v>1030801</v>
      </c>
      <c r="B687" s="78" t="s">
        <v>740</v>
      </c>
      <c r="C687" s="91"/>
    </row>
    <row r="688" s="111" customFormat="1" ht="17.25" customHeight="1" spans="1:3">
      <c r="A688" s="88">
        <v>1030802</v>
      </c>
      <c r="B688" s="78" t="s">
        <v>741</v>
      </c>
      <c r="C688" s="91">
        <v>50</v>
      </c>
    </row>
    <row r="689" s="111" customFormat="1" ht="17.25" customHeight="1" spans="1:3">
      <c r="A689" s="88">
        <v>10309</v>
      </c>
      <c r="B689" s="78" t="s">
        <v>742</v>
      </c>
      <c r="C689" s="80">
        <f>SUM(C690:C694)</f>
        <v>0</v>
      </c>
    </row>
    <row r="690" s="111" customFormat="1" ht="17.25" customHeight="1" spans="1:3">
      <c r="A690" s="88">
        <v>1030901</v>
      </c>
      <c r="B690" s="78" t="s">
        <v>743</v>
      </c>
      <c r="C690" s="91"/>
    </row>
    <row r="691" s="111" customFormat="1" ht="17.25" customHeight="1" spans="1:3">
      <c r="A691" s="88">
        <v>1030902</v>
      </c>
      <c r="B691" s="78" t="s">
        <v>744</v>
      </c>
      <c r="C691" s="91"/>
    </row>
    <row r="692" s="111" customFormat="1" ht="17.25" customHeight="1" spans="1:3">
      <c r="A692" s="88">
        <v>1030903</v>
      </c>
      <c r="B692" s="78" t="s">
        <v>745</v>
      </c>
      <c r="C692" s="91"/>
    </row>
    <row r="693" s="111" customFormat="1" ht="17.25" customHeight="1" spans="1:3">
      <c r="A693" s="88">
        <v>1030904</v>
      </c>
      <c r="B693" s="78" t="s">
        <v>746</v>
      </c>
      <c r="C693" s="91"/>
    </row>
    <row r="694" s="111" customFormat="1" ht="17.25" customHeight="1" spans="1:3">
      <c r="A694" s="88">
        <v>1030999</v>
      </c>
      <c r="B694" s="78" t="s">
        <v>747</v>
      </c>
      <c r="C694" s="91"/>
    </row>
    <row r="695" s="111" customFormat="1" ht="17.25" customHeight="1" spans="1:3">
      <c r="A695" s="88">
        <v>10399</v>
      </c>
      <c r="B695" s="78" t="s">
        <v>748</v>
      </c>
      <c r="C695" s="80">
        <f>SUM(C696:C703)</f>
        <v>4061</v>
      </c>
    </row>
    <row r="696" s="111" customFormat="1" ht="17.25" customHeight="1" spans="1:3">
      <c r="A696" s="88">
        <v>1039904</v>
      </c>
      <c r="B696" s="78" t="s">
        <v>749</v>
      </c>
      <c r="C696" s="91"/>
    </row>
    <row r="697" s="111" customFormat="1" ht="17.25" customHeight="1" spans="1:3">
      <c r="A697" s="88">
        <v>1039907</v>
      </c>
      <c r="B697" s="78" t="s">
        <v>750</v>
      </c>
      <c r="C697" s="91"/>
    </row>
    <row r="698" s="111" customFormat="1" ht="17.25" customHeight="1" spans="1:3">
      <c r="A698" s="88">
        <v>1039908</v>
      </c>
      <c r="B698" s="78" t="s">
        <v>751</v>
      </c>
      <c r="C698" s="91"/>
    </row>
    <row r="699" s="111" customFormat="1" ht="17.25" customHeight="1" spans="1:3">
      <c r="A699" s="88">
        <v>1039912</v>
      </c>
      <c r="B699" s="78" t="s">
        <v>752</v>
      </c>
      <c r="C699" s="91"/>
    </row>
    <row r="700" s="111" customFormat="1" ht="17.25" customHeight="1" spans="1:3">
      <c r="A700" s="88">
        <v>1039913</v>
      </c>
      <c r="B700" s="78" t="s">
        <v>753</v>
      </c>
      <c r="C700" s="91"/>
    </row>
    <row r="701" s="111" customFormat="1" ht="17.25" customHeight="1" spans="1:3">
      <c r="A701" s="88">
        <v>1039914</v>
      </c>
      <c r="B701" s="78" t="s">
        <v>754</v>
      </c>
      <c r="C701" s="91"/>
    </row>
    <row r="702" s="111" customFormat="1" ht="17.25" customHeight="1" spans="1:3">
      <c r="A702" s="88">
        <v>1039915</v>
      </c>
      <c r="B702" s="78" t="s">
        <v>755</v>
      </c>
      <c r="C702" s="91"/>
    </row>
    <row r="703" s="111" customFormat="1" ht="17.25" customHeight="1" spans="1:3">
      <c r="A703" s="88">
        <v>1039999</v>
      </c>
      <c r="B703" s="78" t="s">
        <v>756</v>
      </c>
      <c r="C703" s="91">
        <v>4061</v>
      </c>
    </row>
  </sheetData>
  <mergeCells count="3">
    <mergeCell ref="A1:C1"/>
    <mergeCell ref="A2:C2"/>
    <mergeCell ref="A3:C3"/>
  </mergeCells>
  <dataValidations count="1">
    <dataValidation type="decimal" operator="between" allowBlank="1" showInputMessage="1" showErrorMessage="1" sqref="C5:C703">
      <formula1>-99999999999999</formula1>
      <formula2>99999999999999</formula2>
    </dataValidation>
  </dataValidations>
  <printOptions horizontalCentered="1"/>
  <pageMargins left="0.707638888888889" right="0.707638888888889" top="0.354166666666667" bottom="0.313888888888889" header="0.313888888888889" footer="0.313888888888889"/>
  <pageSetup paperSize="9" scale="10"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C1332"/>
  <sheetViews>
    <sheetView showGridLines="0" showZeros="0" view="pageBreakPreview" zoomScaleNormal="100" workbookViewId="0">
      <selection activeCell="D19" sqref="D19"/>
    </sheetView>
  </sheetViews>
  <sheetFormatPr defaultColWidth="64.7555555555556" defaultRowHeight="12" outlineLevelCol="2"/>
  <cols>
    <col min="1" max="1" width="14.3777777777778" customWidth="1"/>
    <col min="2" max="2" width="33.7555555555556" customWidth="1"/>
    <col min="3" max="3" width="41.6222222222222" customWidth="1"/>
  </cols>
  <sheetData>
    <row r="1" ht="23" spans="1:3">
      <c r="A1" s="17" t="s">
        <v>757</v>
      </c>
      <c r="B1" s="17"/>
      <c r="C1" s="17"/>
    </row>
    <row r="2" ht="13" spans="1:3">
      <c r="A2" s="18"/>
      <c r="B2" s="18"/>
      <c r="C2" s="18"/>
    </row>
    <row r="3" ht="13" spans="1:3">
      <c r="A3" s="18" t="s">
        <v>758</v>
      </c>
      <c r="B3" s="18"/>
      <c r="C3" s="18"/>
    </row>
    <row r="4" s="111" customFormat="1" ht="17.25" customHeight="1" spans="1:3">
      <c r="A4" s="79" t="s">
        <v>87</v>
      </c>
      <c r="B4" s="79" t="s">
        <v>88</v>
      </c>
      <c r="C4" s="79" t="s">
        <v>89</v>
      </c>
    </row>
    <row r="5" s="111" customFormat="1" ht="17.25" customHeight="1" spans="1:3">
      <c r="A5" s="88"/>
      <c r="B5" s="79" t="s">
        <v>759</v>
      </c>
      <c r="C5" s="80">
        <f>SUM(C6,C247,C287,C306,C396,C448,C504,C561,C690,C771,C842,C865,C973,C1025,C1089,C1109,C1139,C1149,C1194,C1215,C1260,C1310,C1313,C1326)</f>
        <v>268562</v>
      </c>
    </row>
    <row r="6" s="111" customFormat="1" ht="17.25" customHeight="1" spans="1:3">
      <c r="A6" s="88">
        <v>201</v>
      </c>
      <c r="B6" s="78" t="s">
        <v>760</v>
      </c>
      <c r="C6" s="80">
        <f>C7+C19+C28+C38+C49+C60+C71+C79+C88+C101+C110+C121+C133+C140+C148+C154+C161+C168+C175+C182+C189+C197+C203+C209+C216+C231+C238+C244</f>
        <v>28536</v>
      </c>
    </row>
    <row r="7" s="111" customFormat="1" ht="17.25" customHeight="1" spans="1:3">
      <c r="A7" s="88">
        <v>20101</v>
      </c>
      <c r="B7" s="78" t="s">
        <v>761</v>
      </c>
      <c r="C7" s="80">
        <f>SUM(C8:C18)</f>
        <v>737</v>
      </c>
    </row>
    <row r="8" s="111" customFormat="1" ht="17.25" customHeight="1" spans="1:3">
      <c r="A8" s="88">
        <v>2010101</v>
      </c>
      <c r="B8" s="88" t="s">
        <v>762</v>
      </c>
      <c r="C8" s="83">
        <v>608</v>
      </c>
    </row>
    <row r="9" s="111" customFormat="1" ht="17.25" customHeight="1" spans="1:3">
      <c r="A9" s="88">
        <v>2010102</v>
      </c>
      <c r="B9" s="88" t="s">
        <v>763</v>
      </c>
      <c r="C9" s="83">
        <v>64</v>
      </c>
    </row>
    <row r="10" s="111" customFormat="1" ht="17.25" customHeight="1" spans="1:3">
      <c r="A10" s="88">
        <v>2010103</v>
      </c>
      <c r="B10" s="88" t="s">
        <v>764</v>
      </c>
      <c r="C10" s="83"/>
    </row>
    <row r="11" s="111" customFormat="1" ht="17.25" customHeight="1" spans="1:3">
      <c r="A11" s="88">
        <v>2010104</v>
      </c>
      <c r="B11" s="88" t="s">
        <v>765</v>
      </c>
      <c r="C11" s="83">
        <v>60</v>
      </c>
    </row>
    <row r="12" s="111" customFormat="1" ht="17.25" customHeight="1" spans="1:3">
      <c r="A12" s="88">
        <v>2010105</v>
      </c>
      <c r="B12" s="88" t="s">
        <v>766</v>
      </c>
      <c r="C12" s="83"/>
    </row>
    <row r="13" s="111" customFormat="1" ht="17.25" customHeight="1" spans="1:3">
      <c r="A13" s="88">
        <v>2010106</v>
      </c>
      <c r="B13" s="88" t="s">
        <v>767</v>
      </c>
      <c r="C13" s="83">
        <v>5</v>
      </c>
    </row>
    <row r="14" s="111" customFormat="1" ht="17.25" customHeight="1" spans="1:3">
      <c r="A14" s="88">
        <v>2010107</v>
      </c>
      <c r="B14" s="88" t="s">
        <v>768</v>
      </c>
      <c r="C14" s="83"/>
    </row>
    <row r="15" s="111" customFormat="1" ht="17.25" customHeight="1" spans="1:3">
      <c r="A15" s="88">
        <v>2010108</v>
      </c>
      <c r="B15" s="88" t="s">
        <v>769</v>
      </c>
      <c r="C15" s="83"/>
    </row>
    <row r="16" s="111" customFormat="1" ht="17.25" customHeight="1" spans="1:3">
      <c r="A16" s="88">
        <v>2010109</v>
      </c>
      <c r="B16" s="88" t="s">
        <v>770</v>
      </c>
      <c r="C16" s="83"/>
    </row>
    <row r="17" s="111" customFormat="1" ht="17.25" customHeight="1" spans="1:3">
      <c r="A17" s="88">
        <v>2010150</v>
      </c>
      <c r="B17" s="88" t="s">
        <v>771</v>
      </c>
      <c r="C17" s="83"/>
    </row>
    <row r="18" s="111" customFormat="1" ht="17.25" customHeight="1" spans="1:3">
      <c r="A18" s="88">
        <v>2010199</v>
      </c>
      <c r="B18" s="88" t="s">
        <v>772</v>
      </c>
      <c r="C18" s="83"/>
    </row>
    <row r="19" s="111" customFormat="1" ht="17.25" customHeight="1" spans="1:3">
      <c r="A19" s="88">
        <v>20102</v>
      </c>
      <c r="B19" s="78" t="s">
        <v>773</v>
      </c>
      <c r="C19" s="80">
        <f>SUM(C20:C27)</f>
        <v>586</v>
      </c>
    </row>
    <row r="20" s="111" customFormat="1" ht="17.25" customHeight="1" spans="1:3">
      <c r="A20" s="88">
        <v>2010201</v>
      </c>
      <c r="B20" s="88" t="s">
        <v>762</v>
      </c>
      <c r="C20" s="83">
        <v>498</v>
      </c>
    </row>
    <row r="21" s="111" customFormat="1" ht="17.25" customHeight="1" spans="1:3">
      <c r="A21" s="88">
        <v>2010202</v>
      </c>
      <c r="B21" s="88" t="s">
        <v>763</v>
      </c>
      <c r="C21" s="83">
        <v>9</v>
      </c>
    </row>
    <row r="22" s="111" customFormat="1" ht="17.25" customHeight="1" spans="1:3">
      <c r="A22" s="88">
        <v>2010203</v>
      </c>
      <c r="B22" s="88" t="s">
        <v>764</v>
      </c>
      <c r="C22" s="83"/>
    </row>
    <row r="23" s="111" customFormat="1" ht="17.25" customHeight="1" spans="1:3">
      <c r="A23" s="88">
        <v>2010204</v>
      </c>
      <c r="B23" s="88" t="s">
        <v>774</v>
      </c>
      <c r="C23" s="83">
        <v>67</v>
      </c>
    </row>
    <row r="24" s="111" customFormat="1" ht="17.25" customHeight="1" spans="1:3">
      <c r="A24" s="88">
        <v>2010205</v>
      </c>
      <c r="B24" s="88" t="s">
        <v>775</v>
      </c>
      <c r="C24" s="83"/>
    </row>
    <row r="25" s="111" customFormat="1" ht="17.25" customHeight="1" spans="1:3">
      <c r="A25" s="88">
        <v>2010206</v>
      </c>
      <c r="B25" s="88" t="s">
        <v>776</v>
      </c>
      <c r="C25" s="83">
        <v>1</v>
      </c>
    </row>
    <row r="26" s="111" customFormat="1" ht="17.25" customHeight="1" spans="1:3">
      <c r="A26" s="88">
        <v>2010250</v>
      </c>
      <c r="B26" s="88" t="s">
        <v>771</v>
      </c>
      <c r="C26" s="83"/>
    </row>
    <row r="27" s="111" customFormat="1" ht="17.25" customHeight="1" spans="1:3">
      <c r="A27" s="88">
        <v>2010299</v>
      </c>
      <c r="B27" s="88" t="s">
        <v>777</v>
      </c>
      <c r="C27" s="83">
        <v>11</v>
      </c>
    </row>
    <row r="28" s="111" customFormat="1" ht="17.25" customHeight="1" spans="1:3">
      <c r="A28" s="88">
        <v>20103</v>
      </c>
      <c r="B28" s="78" t="s">
        <v>778</v>
      </c>
      <c r="C28" s="80">
        <f>SUM(C29:C37)</f>
        <v>11630</v>
      </c>
    </row>
    <row r="29" s="111" customFormat="1" ht="17.25" customHeight="1" spans="1:3">
      <c r="A29" s="88">
        <v>2010301</v>
      </c>
      <c r="B29" s="88" t="s">
        <v>762</v>
      </c>
      <c r="C29" s="83">
        <v>8580</v>
      </c>
    </row>
    <row r="30" s="111" customFormat="1" ht="17.25" customHeight="1" spans="1:3">
      <c r="A30" s="88">
        <v>2010302</v>
      </c>
      <c r="B30" s="88" t="s">
        <v>763</v>
      </c>
      <c r="C30" s="83">
        <v>1775</v>
      </c>
    </row>
    <row r="31" s="111" customFormat="1" ht="17.25" customHeight="1" spans="1:3">
      <c r="A31" s="88">
        <v>2010303</v>
      </c>
      <c r="B31" s="88" t="s">
        <v>764</v>
      </c>
      <c r="C31" s="83"/>
    </row>
    <row r="32" s="111" customFormat="1" ht="17.25" customHeight="1" spans="1:3">
      <c r="A32" s="88">
        <v>2010304</v>
      </c>
      <c r="B32" s="88" t="s">
        <v>779</v>
      </c>
      <c r="C32" s="83"/>
    </row>
    <row r="33" s="111" customFormat="1" ht="17.25" customHeight="1" spans="1:3">
      <c r="A33" s="88">
        <v>2010305</v>
      </c>
      <c r="B33" s="88" t="s">
        <v>780</v>
      </c>
      <c r="C33" s="83"/>
    </row>
    <row r="34" s="111" customFormat="1" ht="17.25" customHeight="1" spans="1:3">
      <c r="A34" s="88">
        <v>2010306</v>
      </c>
      <c r="B34" s="88" t="s">
        <v>781</v>
      </c>
      <c r="C34" s="83"/>
    </row>
    <row r="35" s="111" customFormat="1" ht="17.25" customHeight="1" spans="1:3">
      <c r="A35" s="88">
        <v>2010309</v>
      </c>
      <c r="B35" s="88" t="s">
        <v>782</v>
      </c>
      <c r="C35" s="83"/>
    </row>
    <row r="36" s="111" customFormat="1" ht="17.25" customHeight="1" spans="1:3">
      <c r="A36" s="88">
        <v>2010350</v>
      </c>
      <c r="B36" s="88" t="s">
        <v>771</v>
      </c>
      <c r="C36" s="83"/>
    </row>
    <row r="37" s="111" customFormat="1" ht="17.25" customHeight="1" spans="1:3">
      <c r="A37" s="88">
        <v>2010399</v>
      </c>
      <c r="B37" s="88" t="s">
        <v>783</v>
      </c>
      <c r="C37" s="83">
        <v>1275</v>
      </c>
    </row>
    <row r="38" s="111" customFormat="1" ht="17.25" customHeight="1" spans="1:3">
      <c r="A38" s="88">
        <v>20104</v>
      </c>
      <c r="B38" s="78" t="s">
        <v>784</v>
      </c>
      <c r="C38" s="80">
        <f>SUM(C39:C48)</f>
        <v>1217</v>
      </c>
    </row>
    <row r="39" s="111" customFormat="1" ht="17.25" customHeight="1" spans="1:3">
      <c r="A39" s="88">
        <v>2010401</v>
      </c>
      <c r="B39" s="88" t="s">
        <v>762</v>
      </c>
      <c r="C39" s="83">
        <v>240</v>
      </c>
    </row>
    <row r="40" s="111" customFormat="1" ht="17.25" customHeight="1" spans="1:3">
      <c r="A40" s="88">
        <v>2010402</v>
      </c>
      <c r="B40" s="88" t="s">
        <v>763</v>
      </c>
      <c r="C40" s="83">
        <v>159</v>
      </c>
    </row>
    <row r="41" s="111" customFormat="1" ht="17.25" customHeight="1" spans="1:3">
      <c r="A41" s="88">
        <v>2010403</v>
      </c>
      <c r="B41" s="88" t="s">
        <v>764</v>
      </c>
      <c r="C41" s="83"/>
    </row>
    <row r="42" s="111" customFormat="1" ht="17.25" customHeight="1" spans="1:3">
      <c r="A42" s="88">
        <v>2010404</v>
      </c>
      <c r="B42" s="88" t="s">
        <v>785</v>
      </c>
      <c r="C42" s="83"/>
    </row>
    <row r="43" s="111" customFormat="1" ht="17.25" customHeight="1" spans="1:3">
      <c r="A43" s="88">
        <v>2010405</v>
      </c>
      <c r="B43" s="88" t="s">
        <v>786</v>
      </c>
      <c r="C43" s="83"/>
    </row>
    <row r="44" s="111" customFormat="1" ht="17.25" customHeight="1" spans="1:3">
      <c r="A44" s="88">
        <v>2010406</v>
      </c>
      <c r="B44" s="88" t="s">
        <v>787</v>
      </c>
      <c r="C44" s="83"/>
    </row>
    <row r="45" s="111" customFormat="1" ht="17.25" customHeight="1" spans="1:3">
      <c r="A45" s="88">
        <v>2010407</v>
      </c>
      <c r="B45" s="88" t="s">
        <v>788</v>
      </c>
      <c r="C45" s="83"/>
    </row>
    <row r="46" s="111" customFormat="1" ht="17.25" customHeight="1" spans="1:3">
      <c r="A46" s="88">
        <v>2010408</v>
      </c>
      <c r="B46" s="88" t="s">
        <v>789</v>
      </c>
      <c r="C46" s="83"/>
    </row>
    <row r="47" s="111" customFormat="1" ht="17.25" customHeight="1" spans="1:3">
      <c r="A47" s="88">
        <v>2010450</v>
      </c>
      <c r="B47" s="88" t="s">
        <v>771</v>
      </c>
      <c r="C47" s="83"/>
    </row>
    <row r="48" s="111" customFormat="1" ht="17.25" customHeight="1" spans="1:3">
      <c r="A48" s="88">
        <v>2010499</v>
      </c>
      <c r="B48" s="88" t="s">
        <v>790</v>
      </c>
      <c r="C48" s="83">
        <v>818</v>
      </c>
    </row>
    <row r="49" s="111" customFormat="1" ht="17.25" customHeight="1" spans="1:3">
      <c r="A49" s="88">
        <v>20105</v>
      </c>
      <c r="B49" s="78" t="s">
        <v>791</v>
      </c>
      <c r="C49" s="80">
        <f>SUM(C50:C59)</f>
        <v>325</v>
      </c>
    </row>
    <row r="50" s="111" customFormat="1" ht="17.25" customHeight="1" spans="1:3">
      <c r="A50" s="88">
        <v>2010501</v>
      </c>
      <c r="B50" s="88" t="s">
        <v>762</v>
      </c>
      <c r="C50" s="83">
        <v>160</v>
      </c>
    </row>
    <row r="51" s="111" customFormat="1" ht="17.25" customHeight="1" spans="1:3">
      <c r="A51" s="88">
        <v>2010502</v>
      </c>
      <c r="B51" s="88" t="s">
        <v>763</v>
      </c>
      <c r="C51" s="83">
        <v>60</v>
      </c>
    </row>
    <row r="52" s="111" customFormat="1" ht="17.25" customHeight="1" spans="1:3">
      <c r="A52" s="88">
        <v>2010503</v>
      </c>
      <c r="B52" s="88" t="s">
        <v>764</v>
      </c>
      <c r="C52" s="83"/>
    </row>
    <row r="53" s="111" customFormat="1" ht="17.25" customHeight="1" spans="1:3">
      <c r="A53" s="88">
        <v>2010504</v>
      </c>
      <c r="B53" s="88" t="s">
        <v>792</v>
      </c>
      <c r="C53" s="83"/>
    </row>
    <row r="54" s="111" customFormat="1" ht="17.25" customHeight="1" spans="1:3">
      <c r="A54" s="88">
        <v>2010505</v>
      </c>
      <c r="B54" s="88" t="s">
        <v>793</v>
      </c>
      <c r="C54" s="83"/>
    </row>
    <row r="55" s="111" customFormat="1" ht="17.25" customHeight="1" spans="1:3">
      <c r="A55" s="88">
        <v>2010506</v>
      </c>
      <c r="B55" s="88" t="s">
        <v>794</v>
      </c>
      <c r="C55" s="83"/>
    </row>
    <row r="56" s="111" customFormat="1" ht="17.25" customHeight="1" spans="1:3">
      <c r="A56" s="88">
        <v>2010507</v>
      </c>
      <c r="B56" s="88" t="s">
        <v>795</v>
      </c>
      <c r="C56" s="83">
        <v>87</v>
      </c>
    </row>
    <row r="57" s="111" customFormat="1" ht="17.25" customHeight="1" spans="1:3">
      <c r="A57" s="88">
        <v>2010508</v>
      </c>
      <c r="B57" s="88" t="s">
        <v>796</v>
      </c>
      <c r="C57" s="83"/>
    </row>
    <row r="58" s="111" customFormat="1" ht="17.25" customHeight="1" spans="1:3">
      <c r="A58" s="88">
        <v>2010550</v>
      </c>
      <c r="B58" s="88" t="s">
        <v>771</v>
      </c>
      <c r="C58" s="83"/>
    </row>
    <row r="59" s="111" customFormat="1" ht="17.25" customHeight="1" spans="1:3">
      <c r="A59" s="88">
        <v>2010599</v>
      </c>
      <c r="B59" s="88" t="s">
        <v>797</v>
      </c>
      <c r="C59" s="83">
        <v>18</v>
      </c>
    </row>
    <row r="60" s="111" customFormat="1" ht="17.25" customHeight="1" spans="1:3">
      <c r="A60" s="88">
        <v>20106</v>
      </c>
      <c r="B60" s="78" t="s">
        <v>798</v>
      </c>
      <c r="C60" s="80">
        <f>SUM(C61:C70)</f>
        <v>1993</v>
      </c>
    </row>
    <row r="61" s="111" customFormat="1" ht="17.25" customHeight="1" spans="1:3">
      <c r="A61" s="88">
        <v>2010601</v>
      </c>
      <c r="B61" s="88" t="s">
        <v>762</v>
      </c>
      <c r="C61" s="83">
        <v>1419</v>
      </c>
    </row>
    <row r="62" s="111" customFormat="1" ht="17.25" customHeight="1" spans="1:3">
      <c r="A62" s="88">
        <v>2010602</v>
      </c>
      <c r="B62" s="88" t="s">
        <v>763</v>
      </c>
      <c r="C62" s="83">
        <v>304</v>
      </c>
    </row>
    <row r="63" s="111" customFormat="1" ht="17.25" customHeight="1" spans="1:3">
      <c r="A63" s="88">
        <v>2010603</v>
      </c>
      <c r="B63" s="88" t="s">
        <v>764</v>
      </c>
      <c r="C63" s="83"/>
    </row>
    <row r="64" s="111" customFormat="1" ht="17.25" customHeight="1" spans="1:3">
      <c r="A64" s="88">
        <v>2010604</v>
      </c>
      <c r="B64" s="88" t="s">
        <v>799</v>
      </c>
      <c r="C64" s="83"/>
    </row>
    <row r="65" s="111" customFormat="1" ht="17.25" customHeight="1" spans="1:3">
      <c r="A65" s="88">
        <v>2010605</v>
      </c>
      <c r="B65" s="88" t="s">
        <v>800</v>
      </c>
      <c r="C65" s="83"/>
    </row>
    <row r="66" s="111" customFormat="1" ht="17.25" customHeight="1" spans="1:3">
      <c r="A66" s="88">
        <v>2010606</v>
      </c>
      <c r="B66" s="88" t="s">
        <v>801</v>
      </c>
      <c r="C66" s="83"/>
    </row>
    <row r="67" s="111" customFormat="1" ht="17.25" customHeight="1" spans="1:3">
      <c r="A67" s="88">
        <v>2010607</v>
      </c>
      <c r="B67" s="88" t="s">
        <v>802</v>
      </c>
      <c r="C67" s="83">
        <v>149</v>
      </c>
    </row>
    <row r="68" s="111" customFormat="1" ht="17.25" customHeight="1" spans="1:3">
      <c r="A68" s="88">
        <v>2010608</v>
      </c>
      <c r="B68" s="88" t="s">
        <v>803</v>
      </c>
      <c r="C68" s="83"/>
    </row>
    <row r="69" s="111" customFormat="1" ht="17.25" customHeight="1" spans="1:3">
      <c r="A69" s="88">
        <v>2010650</v>
      </c>
      <c r="B69" s="88" t="s">
        <v>771</v>
      </c>
      <c r="C69" s="83"/>
    </row>
    <row r="70" s="111" customFormat="1" ht="17.25" customHeight="1" spans="1:3">
      <c r="A70" s="88">
        <v>2010699</v>
      </c>
      <c r="B70" s="88" t="s">
        <v>804</v>
      </c>
      <c r="C70" s="83">
        <v>121</v>
      </c>
    </row>
    <row r="71" s="111" customFormat="1" ht="17.25" customHeight="1" spans="1:3">
      <c r="A71" s="88">
        <v>20107</v>
      </c>
      <c r="B71" s="78" t="s">
        <v>805</v>
      </c>
      <c r="C71" s="80">
        <f>SUM(C72:C78)</f>
        <v>1542</v>
      </c>
    </row>
    <row r="72" s="111" customFormat="1" ht="17.25" customHeight="1" spans="1:3">
      <c r="A72" s="88">
        <v>2010701</v>
      </c>
      <c r="B72" s="88" t="s">
        <v>762</v>
      </c>
      <c r="C72" s="83"/>
    </row>
    <row r="73" s="111" customFormat="1" ht="17.25" customHeight="1" spans="1:3">
      <c r="A73" s="88">
        <v>2010702</v>
      </c>
      <c r="B73" s="88" t="s">
        <v>763</v>
      </c>
      <c r="C73" s="83"/>
    </row>
    <row r="74" s="111" customFormat="1" ht="17.25" customHeight="1" spans="1:3">
      <c r="A74" s="88">
        <v>2010703</v>
      </c>
      <c r="B74" s="88" t="s">
        <v>764</v>
      </c>
      <c r="C74" s="83"/>
    </row>
    <row r="75" s="111" customFormat="1" ht="17.25" customHeight="1" spans="1:3">
      <c r="A75" s="88">
        <v>2010709</v>
      </c>
      <c r="B75" s="88" t="s">
        <v>802</v>
      </c>
      <c r="C75" s="83"/>
    </row>
    <row r="76" s="111" customFormat="1" ht="17.25" customHeight="1" spans="1:3">
      <c r="A76" s="88">
        <v>2010710</v>
      </c>
      <c r="B76" s="88" t="s">
        <v>806</v>
      </c>
      <c r="C76" s="83"/>
    </row>
    <row r="77" s="111" customFormat="1" ht="17.25" customHeight="1" spans="1:3">
      <c r="A77" s="88">
        <v>2010750</v>
      </c>
      <c r="B77" s="88" t="s">
        <v>771</v>
      </c>
      <c r="C77" s="83"/>
    </row>
    <row r="78" s="111" customFormat="1" ht="17.25" customHeight="1" spans="1:3">
      <c r="A78" s="88">
        <v>2010799</v>
      </c>
      <c r="B78" s="88" t="s">
        <v>807</v>
      </c>
      <c r="C78" s="83">
        <v>1542</v>
      </c>
    </row>
    <row r="79" s="111" customFormat="1" ht="17.25" customHeight="1" spans="1:3">
      <c r="A79" s="88">
        <v>20108</v>
      </c>
      <c r="B79" s="78" t="s">
        <v>808</v>
      </c>
      <c r="C79" s="80">
        <f>SUM(C80:C87)</f>
        <v>335</v>
      </c>
    </row>
    <row r="80" s="111" customFormat="1" ht="17.25" customHeight="1" spans="1:3">
      <c r="A80" s="88">
        <v>2010801</v>
      </c>
      <c r="B80" s="88" t="s">
        <v>762</v>
      </c>
      <c r="C80" s="83">
        <v>200</v>
      </c>
    </row>
    <row r="81" s="111" customFormat="1" ht="17.25" customHeight="1" spans="1:3">
      <c r="A81" s="88">
        <v>2010802</v>
      </c>
      <c r="B81" s="88" t="s">
        <v>763</v>
      </c>
      <c r="C81" s="83">
        <v>102</v>
      </c>
    </row>
    <row r="82" s="111" customFormat="1" ht="17.25" customHeight="1" spans="1:3">
      <c r="A82" s="88">
        <v>2010803</v>
      </c>
      <c r="B82" s="88" t="s">
        <v>764</v>
      </c>
      <c r="C82" s="83"/>
    </row>
    <row r="83" s="111" customFormat="1" ht="17.25" customHeight="1" spans="1:3">
      <c r="A83" s="88">
        <v>2010804</v>
      </c>
      <c r="B83" s="88" t="s">
        <v>809</v>
      </c>
      <c r="C83" s="83">
        <v>12</v>
      </c>
    </row>
    <row r="84" s="111" customFormat="1" ht="17.25" customHeight="1" spans="1:3">
      <c r="A84" s="88">
        <v>2010805</v>
      </c>
      <c r="B84" s="88" t="s">
        <v>810</v>
      </c>
      <c r="C84" s="83"/>
    </row>
    <row r="85" s="111" customFormat="1" ht="17.25" customHeight="1" spans="1:3">
      <c r="A85" s="88">
        <v>2010806</v>
      </c>
      <c r="B85" s="88" t="s">
        <v>802</v>
      </c>
      <c r="C85" s="83"/>
    </row>
    <row r="86" s="111" customFormat="1" ht="17.25" customHeight="1" spans="1:3">
      <c r="A86" s="88">
        <v>2010850</v>
      </c>
      <c r="B86" s="88" t="s">
        <v>771</v>
      </c>
      <c r="C86" s="83"/>
    </row>
    <row r="87" s="111" customFormat="1" ht="17.25" customHeight="1" spans="1:3">
      <c r="A87" s="88">
        <v>2010899</v>
      </c>
      <c r="B87" s="88" t="s">
        <v>811</v>
      </c>
      <c r="C87" s="83">
        <v>21</v>
      </c>
    </row>
    <row r="88" s="111" customFormat="1" ht="17.25" customHeight="1" spans="1:3">
      <c r="A88" s="88">
        <v>20109</v>
      </c>
      <c r="B88" s="78" t="s">
        <v>812</v>
      </c>
      <c r="C88" s="80">
        <f>SUM(C89:C100)</f>
        <v>0</v>
      </c>
    </row>
    <row r="89" s="111" customFormat="1" ht="17.25" customHeight="1" spans="1:3">
      <c r="A89" s="88">
        <v>2010901</v>
      </c>
      <c r="B89" s="88" t="s">
        <v>762</v>
      </c>
      <c r="C89" s="83"/>
    </row>
    <row r="90" s="111" customFormat="1" ht="17.25" customHeight="1" spans="1:3">
      <c r="A90" s="88">
        <v>2010902</v>
      </c>
      <c r="B90" s="88" t="s">
        <v>763</v>
      </c>
      <c r="C90" s="83"/>
    </row>
    <row r="91" s="111" customFormat="1" ht="17.25" customHeight="1" spans="1:3">
      <c r="A91" s="88">
        <v>2010903</v>
      </c>
      <c r="B91" s="88" t="s">
        <v>764</v>
      </c>
      <c r="C91" s="83"/>
    </row>
    <row r="92" s="111" customFormat="1" ht="17.25" customHeight="1" spans="1:3">
      <c r="A92" s="88">
        <v>2010905</v>
      </c>
      <c r="B92" s="88" t="s">
        <v>813</v>
      </c>
      <c r="C92" s="83"/>
    </row>
    <row r="93" s="111" customFormat="1" ht="17.25" customHeight="1" spans="1:3">
      <c r="A93" s="88">
        <v>2010907</v>
      </c>
      <c r="B93" s="88" t="s">
        <v>814</v>
      </c>
      <c r="C93" s="83"/>
    </row>
    <row r="94" s="111" customFormat="1" ht="17.25" customHeight="1" spans="1:3">
      <c r="A94" s="88">
        <v>2010908</v>
      </c>
      <c r="B94" s="88" t="s">
        <v>802</v>
      </c>
      <c r="C94" s="83"/>
    </row>
    <row r="95" s="111" customFormat="1" ht="17.25" customHeight="1" spans="1:3">
      <c r="A95" s="88">
        <v>2010909</v>
      </c>
      <c r="B95" s="88" t="s">
        <v>815</v>
      </c>
      <c r="C95" s="83"/>
    </row>
    <row r="96" s="111" customFormat="1" ht="17.25" customHeight="1" spans="1:3">
      <c r="A96" s="88">
        <v>2010910</v>
      </c>
      <c r="B96" s="88" t="s">
        <v>816</v>
      </c>
      <c r="C96" s="83"/>
    </row>
    <row r="97" s="111" customFormat="1" ht="17.25" customHeight="1" spans="1:3">
      <c r="A97" s="88">
        <v>2010911</v>
      </c>
      <c r="B97" s="88" t="s">
        <v>817</v>
      </c>
      <c r="C97" s="83"/>
    </row>
    <row r="98" s="111" customFormat="1" ht="17.25" customHeight="1" spans="1:3">
      <c r="A98" s="88">
        <v>2010912</v>
      </c>
      <c r="B98" s="88" t="s">
        <v>818</v>
      </c>
      <c r="C98" s="83"/>
    </row>
    <row r="99" s="111" customFormat="1" ht="17.25" customHeight="1" spans="1:3">
      <c r="A99" s="88">
        <v>2010950</v>
      </c>
      <c r="B99" s="88" t="s">
        <v>771</v>
      </c>
      <c r="C99" s="83"/>
    </row>
    <row r="100" s="111" customFormat="1" ht="17.25" customHeight="1" spans="1:3">
      <c r="A100" s="88">
        <v>2010999</v>
      </c>
      <c r="B100" s="88" t="s">
        <v>819</v>
      </c>
      <c r="C100" s="83"/>
    </row>
    <row r="101" s="111" customFormat="1" ht="17.25" customHeight="1" spans="1:3">
      <c r="A101" s="88">
        <v>20111</v>
      </c>
      <c r="B101" s="78" t="s">
        <v>820</v>
      </c>
      <c r="C101" s="80">
        <f>SUM(C102:C109)</f>
        <v>1911</v>
      </c>
    </row>
    <row r="102" s="111" customFormat="1" ht="17.25" customHeight="1" spans="1:3">
      <c r="A102" s="88">
        <v>2011101</v>
      </c>
      <c r="B102" s="88" t="s">
        <v>762</v>
      </c>
      <c r="C102" s="83">
        <v>1419</v>
      </c>
    </row>
    <row r="103" s="111" customFormat="1" ht="17.25" customHeight="1" spans="1:3">
      <c r="A103" s="88">
        <v>2011102</v>
      </c>
      <c r="B103" s="88" t="s">
        <v>763</v>
      </c>
      <c r="C103" s="83">
        <v>266</v>
      </c>
    </row>
    <row r="104" s="111" customFormat="1" ht="17.25" customHeight="1" spans="1:3">
      <c r="A104" s="88">
        <v>2011103</v>
      </c>
      <c r="B104" s="88" t="s">
        <v>764</v>
      </c>
      <c r="C104" s="83"/>
    </row>
    <row r="105" s="111" customFormat="1" ht="17.25" customHeight="1" spans="1:3">
      <c r="A105" s="88">
        <v>2011104</v>
      </c>
      <c r="B105" s="88" t="s">
        <v>821</v>
      </c>
      <c r="C105" s="83"/>
    </row>
    <row r="106" s="111" customFormat="1" ht="17.25" customHeight="1" spans="1:3">
      <c r="A106" s="88">
        <v>2011105</v>
      </c>
      <c r="B106" s="88" t="s">
        <v>822</v>
      </c>
      <c r="C106" s="83"/>
    </row>
    <row r="107" s="111" customFormat="1" ht="17.25" customHeight="1" spans="1:3">
      <c r="A107" s="88">
        <v>2011106</v>
      </c>
      <c r="B107" s="88" t="s">
        <v>823</v>
      </c>
      <c r="C107" s="83"/>
    </row>
    <row r="108" s="111" customFormat="1" ht="17.25" customHeight="1" spans="1:3">
      <c r="A108" s="88">
        <v>2011150</v>
      </c>
      <c r="B108" s="88" t="s">
        <v>771</v>
      </c>
      <c r="C108" s="83"/>
    </row>
    <row r="109" s="111" customFormat="1" ht="17.25" customHeight="1" spans="1:3">
      <c r="A109" s="88">
        <v>2011199</v>
      </c>
      <c r="B109" s="88" t="s">
        <v>824</v>
      </c>
      <c r="C109" s="83">
        <v>226</v>
      </c>
    </row>
    <row r="110" s="111" customFormat="1" ht="17.25" customHeight="1" spans="1:3">
      <c r="A110" s="88">
        <v>20113</v>
      </c>
      <c r="B110" s="78" t="s">
        <v>825</v>
      </c>
      <c r="C110" s="80">
        <f>SUM(C111:C120)</f>
        <v>15</v>
      </c>
    </row>
    <row r="111" s="111" customFormat="1" ht="17.25" customHeight="1" spans="1:3">
      <c r="A111" s="88">
        <v>2011301</v>
      </c>
      <c r="B111" s="88" t="s">
        <v>762</v>
      </c>
      <c r="C111" s="83"/>
    </row>
    <row r="112" s="111" customFormat="1" ht="17.25" customHeight="1" spans="1:3">
      <c r="A112" s="88">
        <v>2011302</v>
      </c>
      <c r="B112" s="88" t="s">
        <v>763</v>
      </c>
      <c r="C112" s="83"/>
    </row>
    <row r="113" s="111" customFormat="1" ht="17.25" customHeight="1" spans="1:3">
      <c r="A113" s="88">
        <v>2011303</v>
      </c>
      <c r="B113" s="88" t="s">
        <v>764</v>
      </c>
      <c r="C113" s="83"/>
    </row>
    <row r="114" s="111" customFormat="1" ht="17.25" customHeight="1" spans="1:3">
      <c r="A114" s="88">
        <v>2011304</v>
      </c>
      <c r="B114" s="88" t="s">
        <v>826</v>
      </c>
      <c r="C114" s="83"/>
    </row>
    <row r="115" s="111" customFormat="1" ht="17.25" customHeight="1" spans="1:3">
      <c r="A115" s="88">
        <v>2011305</v>
      </c>
      <c r="B115" s="88" t="s">
        <v>827</v>
      </c>
      <c r="C115" s="83"/>
    </row>
    <row r="116" s="111" customFormat="1" ht="17.25" customHeight="1" spans="1:3">
      <c r="A116" s="88">
        <v>2011306</v>
      </c>
      <c r="B116" s="88" t="s">
        <v>828</v>
      </c>
      <c r="C116" s="83"/>
    </row>
    <row r="117" s="111" customFormat="1" ht="17.25" customHeight="1" spans="1:3">
      <c r="A117" s="88">
        <v>2011307</v>
      </c>
      <c r="B117" s="88" t="s">
        <v>829</v>
      </c>
      <c r="C117" s="83"/>
    </row>
    <row r="118" s="111" customFormat="1" ht="17.25" customHeight="1" spans="1:3">
      <c r="A118" s="88">
        <v>2011308</v>
      </c>
      <c r="B118" s="88" t="s">
        <v>830</v>
      </c>
      <c r="C118" s="83">
        <v>15</v>
      </c>
    </row>
    <row r="119" s="111" customFormat="1" ht="17.25" customHeight="1" spans="1:3">
      <c r="A119" s="88">
        <v>2011350</v>
      </c>
      <c r="B119" s="88" t="s">
        <v>771</v>
      </c>
      <c r="C119" s="83"/>
    </row>
    <row r="120" s="111" customFormat="1" ht="17.25" customHeight="1" spans="1:3">
      <c r="A120" s="88">
        <v>2011399</v>
      </c>
      <c r="B120" s="88" t="s">
        <v>831</v>
      </c>
      <c r="C120" s="83"/>
    </row>
    <row r="121" s="111" customFormat="1" ht="17.25" customHeight="1" spans="1:3">
      <c r="A121" s="88">
        <v>20114</v>
      </c>
      <c r="B121" s="78" t="s">
        <v>832</v>
      </c>
      <c r="C121" s="80">
        <f>SUM(C122:C132)</f>
        <v>0</v>
      </c>
    </row>
    <row r="122" s="111" customFormat="1" ht="17.25" customHeight="1" spans="1:3">
      <c r="A122" s="88">
        <v>2011401</v>
      </c>
      <c r="B122" s="88" t="s">
        <v>762</v>
      </c>
      <c r="C122" s="83"/>
    </row>
    <row r="123" s="111" customFormat="1" ht="17.25" customHeight="1" spans="1:3">
      <c r="A123" s="88">
        <v>2011402</v>
      </c>
      <c r="B123" s="88" t="s">
        <v>763</v>
      </c>
      <c r="C123" s="83"/>
    </row>
    <row r="124" s="111" customFormat="1" ht="17.25" customHeight="1" spans="1:3">
      <c r="A124" s="88">
        <v>2011403</v>
      </c>
      <c r="B124" s="88" t="s">
        <v>764</v>
      </c>
      <c r="C124" s="83"/>
    </row>
    <row r="125" s="111" customFormat="1" ht="17.25" customHeight="1" spans="1:3">
      <c r="A125" s="88">
        <v>2011404</v>
      </c>
      <c r="B125" s="88" t="s">
        <v>833</v>
      </c>
      <c r="C125" s="83"/>
    </row>
    <row r="126" s="111" customFormat="1" ht="17.25" customHeight="1" spans="1:3">
      <c r="A126" s="88">
        <v>2011405</v>
      </c>
      <c r="B126" s="88" t="s">
        <v>834</v>
      </c>
      <c r="C126" s="83"/>
    </row>
    <row r="127" s="111" customFormat="1" ht="17.25" customHeight="1" spans="1:3">
      <c r="A127" s="88">
        <v>2011408</v>
      </c>
      <c r="B127" s="88" t="s">
        <v>835</v>
      </c>
      <c r="C127" s="83"/>
    </row>
    <row r="128" s="111" customFormat="1" ht="17.25" customHeight="1" spans="1:3">
      <c r="A128" s="88">
        <v>2011409</v>
      </c>
      <c r="B128" s="88" t="s">
        <v>836</v>
      </c>
      <c r="C128" s="83"/>
    </row>
    <row r="129" s="111" customFormat="1" ht="17.25" customHeight="1" spans="1:3">
      <c r="A129" s="88">
        <v>2011410</v>
      </c>
      <c r="B129" s="88" t="s">
        <v>837</v>
      </c>
      <c r="C129" s="83"/>
    </row>
    <row r="130" s="111" customFormat="1" ht="17.25" customHeight="1" spans="1:3">
      <c r="A130" s="88">
        <v>2011411</v>
      </c>
      <c r="B130" s="88" t="s">
        <v>838</v>
      </c>
      <c r="C130" s="83"/>
    </row>
    <row r="131" s="111" customFormat="1" ht="17.25" customHeight="1" spans="1:3">
      <c r="A131" s="88">
        <v>2011450</v>
      </c>
      <c r="B131" s="88" t="s">
        <v>771</v>
      </c>
      <c r="C131" s="83"/>
    </row>
    <row r="132" s="111" customFormat="1" ht="17.25" customHeight="1" spans="1:3">
      <c r="A132" s="88">
        <v>2011499</v>
      </c>
      <c r="B132" s="88" t="s">
        <v>839</v>
      </c>
      <c r="C132" s="83"/>
    </row>
    <row r="133" s="111" customFormat="1" ht="17.25" customHeight="1" spans="1:3">
      <c r="A133" s="88">
        <v>20123</v>
      </c>
      <c r="B133" s="78" t="s">
        <v>840</v>
      </c>
      <c r="C133" s="80">
        <f>SUM(C134:C139)</f>
        <v>146</v>
      </c>
    </row>
    <row r="134" s="111" customFormat="1" ht="17.25" customHeight="1" spans="1:3">
      <c r="A134" s="88">
        <v>2012301</v>
      </c>
      <c r="B134" s="88" t="s">
        <v>762</v>
      </c>
      <c r="C134" s="83"/>
    </row>
    <row r="135" s="111" customFormat="1" ht="17.25" customHeight="1" spans="1:3">
      <c r="A135" s="88">
        <v>2012302</v>
      </c>
      <c r="B135" s="88" t="s">
        <v>763</v>
      </c>
      <c r="C135" s="83"/>
    </row>
    <row r="136" s="111" customFormat="1" ht="17.25" customHeight="1" spans="1:3">
      <c r="A136" s="88">
        <v>2012303</v>
      </c>
      <c r="B136" s="88" t="s">
        <v>764</v>
      </c>
      <c r="C136" s="83"/>
    </row>
    <row r="137" s="111" customFormat="1" ht="17.25" customHeight="1" spans="1:3">
      <c r="A137" s="88">
        <v>2012304</v>
      </c>
      <c r="B137" s="88" t="s">
        <v>841</v>
      </c>
      <c r="C137" s="83">
        <v>146</v>
      </c>
    </row>
    <row r="138" s="111" customFormat="1" ht="17.25" customHeight="1" spans="1:3">
      <c r="A138" s="88">
        <v>2012350</v>
      </c>
      <c r="B138" s="88" t="s">
        <v>771</v>
      </c>
      <c r="C138" s="83"/>
    </row>
    <row r="139" s="111" customFormat="1" ht="17.25" customHeight="1" spans="1:3">
      <c r="A139" s="88">
        <v>2012399</v>
      </c>
      <c r="B139" s="88" t="s">
        <v>842</v>
      </c>
      <c r="C139" s="83"/>
    </row>
    <row r="140" s="111" customFormat="1" ht="17.25" customHeight="1" spans="1:3">
      <c r="A140" s="88">
        <v>20125</v>
      </c>
      <c r="B140" s="78" t="s">
        <v>843</v>
      </c>
      <c r="C140" s="80">
        <f>SUM(C141:C147)</f>
        <v>21</v>
      </c>
    </row>
    <row r="141" s="111" customFormat="1" ht="17.25" customHeight="1" spans="1:3">
      <c r="A141" s="88">
        <v>2012501</v>
      </c>
      <c r="B141" s="88" t="s">
        <v>762</v>
      </c>
      <c r="C141" s="83">
        <v>16</v>
      </c>
    </row>
    <row r="142" s="111" customFormat="1" ht="17.25" customHeight="1" spans="1:3">
      <c r="A142" s="88">
        <v>2012502</v>
      </c>
      <c r="B142" s="88" t="s">
        <v>763</v>
      </c>
      <c r="C142" s="83">
        <v>5</v>
      </c>
    </row>
    <row r="143" s="111" customFormat="1" ht="17.25" customHeight="1" spans="1:3">
      <c r="A143" s="88">
        <v>2012503</v>
      </c>
      <c r="B143" s="88" t="s">
        <v>764</v>
      </c>
      <c r="C143" s="83"/>
    </row>
    <row r="144" s="111" customFormat="1" ht="17.25" customHeight="1" spans="1:3">
      <c r="A144" s="88">
        <v>2012504</v>
      </c>
      <c r="B144" s="88" t="s">
        <v>844</v>
      </c>
      <c r="C144" s="83"/>
    </row>
    <row r="145" s="111" customFormat="1" ht="17.25" customHeight="1" spans="1:3">
      <c r="A145" s="88">
        <v>2012505</v>
      </c>
      <c r="B145" s="88" t="s">
        <v>845</v>
      </c>
      <c r="C145" s="83"/>
    </row>
    <row r="146" s="111" customFormat="1" ht="17.25" customHeight="1" spans="1:3">
      <c r="A146" s="88">
        <v>2012550</v>
      </c>
      <c r="B146" s="88" t="s">
        <v>771</v>
      </c>
      <c r="C146" s="83"/>
    </row>
    <row r="147" s="111" customFormat="1" ht="17.25" customHeight="1" spans="1:3">
      <c r="A147" s="88">
        <v>2012599</v>
      </c>
      <c r="B147" s="88" t="s">
        <v>846</v>
      </c>
      <c r="C147" s="83"/>
    </row>
    <row r="148" s="111" customFormat="1" ht="17.25" customHeight="1" spans="1:3">
      <c r="A148" s="88">
        <v>20126</v>
      </c>
      <c r="B148" s="78" t="s">
        <v>847</v>
      </c>
      <c r="C148" s="80">
        <f>SUM(C149:C153)</f>
        <v>59</v>
      </c>
    </row>
    <row r="149" s="111" customFormat="1" ht="17.25" customHeight="1" spans="1:3">
      <c r="A149" s="88">
        <v>2012601</v>
      </c>
      <c r="B149" s="88" t="s">
        <v>762</v>
      </c>
      <c r="C149" s="83">
        <v>49</v>
      </c>
    </row>
    <row r="150" s="111" customFormat="1" ht="17.25" customHeight="1" spans="1:3">
      <c r="A150" s="88">
        <v>2012602</v>
      </c>
      <c r="B150" s="88" t="s">
        <v>763</v>
      </c>
      <c r="C150" s="83">
        <v>10</v>
      </c>
    </row>
    <row r="151" s="111" customFormat="1" ht="17.25" customHeight="1" spans="1:3">
      <c r="A151" s="88">
        <v>2012603</v>
      </c>
      <c r="B151" s="88" t="s">
        <v>764</v>
      </c>
      <c r="C151" s="83"/>
    </row>
    <row r="152" s="111" customFormat="1" ht="17.25" customHeight="1" spans="1:3">
      <c r="A152" s="88">
        <v>2012604</v>
      </c>
      <c r="B152" s="88" t="s">
        <v>848</v>
      </c>
      <c r="C152" s="83"/>
    </row>
    <row r="153" s="111" customFormat="1" ht="17.25" customHeight="1" spans="1:3">
      <c r="A153" s="88">
        <v>2012699</v>
      </c>
      <c r="B153" s="88" t="s">
        <v>849</v>
      </c>
      <c r="C153" s="83"/>
    </row>
    <row r="154" s="111" customFormat="1" ht="17.25" customHeight="1" spans="1:3">
      <c r="A154" s="88">
        <v>20128</v>
      </c>
      <c r="B154" s="78" t="s">
        <v>850</v>
      </c>
      <c r="C154" s="80">
        <f>SUM(C155:C160)</f>
        <v>83</v>
      </c>
    </row>
    <row r="155" s="111" customFormat="1" ht="17.25" customHeight="1" spans="1:3">
      <c r="A155" s="88">
        <v>2012801</v>
      </c>
      <c r="B155" s="88" t="s">
        <v>762</v>
      </c>
      <c r="C155" s="83">
        <v>69</v>
      </c>
    </row>
    <row r="156" s="111" customFormat="1" ht="17.25" customHeight="1" spans="1:3">
      <c r="A156" s="88">
        <v>2012802</v>
      </c>
      <c r="B156" s="88" t="s">
        <v>763</v>
      </c>
      <c r="C156" s="83">
        <v>14</v>
      </c>
    </row>
    <row r="157" s="111" customFormat="1" ht="17.25" customHeight="1" spans="1:3">
      <c r="A157" s="88">
        <v>2012803</v>
      </c>
      <c r="B157" s="88" t="s">
        <v>764</v>
      </c>
      <c r="C157" s="83"/>
    </row>
    <row r="158" s="111" customFormat="1" ht="17.25" customHeight="1" spans="1:3">
      <c r="A158" s="88">
        <v>2012804</v>
      </c>
      <c r="B158" s="88" t="s">
        <v>776</v>
      </c>
      <c r="C158" s="83"/>
    </row>
    <row r="159" s="111" customFormat="1" ht="17.25" customHeight="1" spans="1:3">
      <c r="A159" s="88">
        <v>2012850</v>
      </c>
      <c r="B159" s="88" t="s">
        <v>771</v>
      </c>
      <c r="C159" s="83"/>
    </row>
    <row r="160" s="111" customFormat="1" ht="17.25" customHeight="1" spans="1:3">
      <c r="A160" s="88">
        <v>2012899</v>
      </c>
      <c r="B160" s="88" t="s">
        <v>851</v>
      </c>
      <c r="C160" s="83"/>
    </row>
    <row r="161" s="111" customFormat="1" ht="17.25" customHeight="1" spans="1:3">
      <c r="A161" s="88">
        <v>20129</v>
      </c>
      <c r="B161" s="78" t="s">
        <v>852</v>
      </c>
      <c r="C161" s="80">
        <f>SUM(C162:C167)</f>
        <v>301</v>
      </c>
    </row>
    <row r="162" s="111" customFormat="1" ht="17.25" customHeight="1" spans="1:3">
      <c r="A162" s="88">
        <v>2012901</v>
      </c>
      <c r="B162" s="88" t="s">
        <v>762</v>
      </c>
      <c r="C162" s="83">
        <v>253</v>
      </c>
    </row>
    <row r="163" s="111" customFormat="1" ht="17.25" customHeight="1" spans="1:3">
      <c r="A163" s="88">
        <v>2012902</v>
      </c>
      <c r="B163" s="88" t="s">
        <v>763</v>
      </c>
      <c r="C163" s="83">
        <v>36</v>
      </c>
    </row>
    <row r="164" s="111" customFormat="1" ht="17.25" customHeight="1" spans="1:3">
      <c r="A164" s="88">
        <v>2012903</v>
      </c>
      <c r="B164" s="88" t="s">
        <v>764</v>
      </c>
      <c r="C164" s="83"/>
    </row>
    <row r="165" s="111" customFormat="1" ht="17.25" customHeight="1" spans="1:3">
      <c r="A165" s="88">
        <v>2012906</v>
      </c>
      <c r="B165" s="88" t="s">
        <v>853</v>
      </c>
      <c r="C165" s="83"/>
    </row>
    <row r="166" s="111" customFormat="1" ht="17.25" customHeight="1" spans="1:3">
      <c r="A166" s="88">
        <v>2012950</v>
      </c>
      <c r="B166" s="88" t="s">
        <v>771</v>
      </c>
      <c r="C166" s="83"/>
    </row>
    <row r="167" s="111" customFormat="1" ht="17.25" customHeight="1" spans="1:3">
      <c r="A167" s="88">
        <v>2012999</v>
      </c>
      <c r="B167" s="88" t="s">
        <v>854</v>
      </c>
      <c r="C167" s="83">
        <v>12</v>
      </c>
    </row>
    <row r="168" s="111" customFormat="1" ht="17.25" customHeight="1" spans="1:3">
      <c r="A168" s="88">
        <v>20131</v>
      </c>
      <c r="B168" s="78" t="s">
        <v>855</v>
      </c>
      <c r="C168" s="80">
        <f>SUM(C169:C174)</f>
        <v>837</v>
      </c>
    </row>
    <row r="169" s="111" customFormat="1" ht="17.25" customHeight="1" spans="1:3">
      <c r="A169" s="88">
        <v>2013101</v>
      </c>
      <c r="B169" s="88" t="s">
        <v>762</v>
      </c>
      <c r="C169" s="83">
        <v>552</v>
      </c>
    </row>
    <row r="170" s="111" customFormat="1" ht="17.25" customHeight="1" spans="1:3">
      <c r="A170" s="88">
        <v>2013102</v>
      </c>
      <c r="B170" s="88" t="s">
        <v>763</v>
      </c>
      <c r="C170" s="83">
        <v>284</v>
      </c>
    </row>
    <row r="171" s="111" customFormat="1" ht="17.25" customHeight="1" spans="1:3">
      <c r="A171" s="88">
        <v>2013103</v>
      </c>
      <c r="B171" s="88" t="s">
        <v>764</v>
      </c>
      <c r="C171" s="83"/>
    </row>
    <row r="172" s="111" customFormat="1" ht="17.25" customHeight="1" spans="1:3">
      <c r="A172" s="88">
        <v>2013105</v>
      </c>
      <c r="B172" s="88" t="s">
        <v>856</v>
      </c>
      <c r="C172" s="83"/>
    </row>
    <row r="173" s="111" customFormat="1" ht="17.25" customHeight="1" spans="1:3">
      <c r="A173" s="88">
        <v>2013150</v>
      </c>
      <c r="B173" s="88" t="s">
        <v>771</v>
      </c>
      <c r="C173" s="83"/>
    </row>
    <row r="174" s="111" customFormat="1" ht="17.25" customHeight="1" spans="1:3">
      <c r="A174" s="88">
        <v>2013199</v>
      </c>
      <c r="B174" s="88" t="s">
        <v>857</v>
      </c>
      <c r="C174" s="83">
        <v>1</v>
      </c>
    </row>
    <row r="175" s="111" customFormat="1" ht="17.25" customHeight="1" spans="1:3">
      <c r="A175" s="88">
        <v>20132</v>
      </c>
      <c r="B175" s="78" t="s">
        <v>858</v>
      </c>
      <c r="C175" s="80">
        <f>SUM(C176:C181)</f>
        <v>936</v>
      </c>
    </row>
    <row r="176" s="111" customFormat="1" ht="17.25" customHeight="1" spans="1:3">
      <c r="A176" s="88">
        <v>2013201</v>
      </c>
      <c r="B176" s="88" t="s">
        <v>762</v>
      </c>
      <c r="C176" s="83">
        <v>552</v>
      </c>
    </row>
    <row r="177" s="111" customFormat="1" ht="17.25" customHeight="1" spans="1:3">
      <c r="A177" s="88">
        <v>2013202</v>
      </c>
      <c r="B177" s="88" t="s">
        <v>763</v>
      </c>
      <c r="C177" s="83">
        <v>180</v>
      </c>
    </row>
    <row r="178" s="111" customFormat="1" ht="17.25" customHeight="1" spans="1:3">
      <c r="A178" s="88">
        <v>2013203</v>
      </c>
      <c r="B178" s="88" t="s">
        <v>764</v>
      </c>
      <c r="C178" s="83"/>
    </row>
    <row r="179" s="111" customFormat="1" ht="17.25" customHeight="1" spans="1:3">
      <c r="A179" s="88">
        <v>2013204</v>
      </c>
      <c r="B179" s="88" t="s">
        <v>859</v>
      </c>
      <c r="C179" s="83"/>
    </row>
    <row r="180" s="111" customFormat="1" ht="17.25" customHeight="1" spans="1:3">
      <c r="A180" s="88">
        <v>2013250</v>
      </c>
      <c r="B180" s="88" t="s">
        <v>771</v>
      </c>
      <c r="C180" s="83"/>
    </row>
    <row r="181" s="111" customFormat="1" ht="17.25" customHeight="1" spans="1:3">
      <c r="A181" s="88">
        <v>2013299</v>
      </c>
      <c r="B181" s="88" t="s">
        <v>860</v>
      </c>
      <c r="C181" s="83">
        <v>204</v>
      </c>
    </row>
    <row r="182" s="111" customFormat="1" ht="17.25" customHeight="1" spans="1:3">
      <c r="A182" s="88">
        <v>20133</v>
      </c>
      <c r="B182" s="78" t="s">
        <v>861</v>
      </c>
      <c r="C182" s="80">
        <f>SUM(C183:C188)</f>
        <v>361</v>
      </c>
    </row>
    <row r="183" s="111" customFormat="1" ht="17.25" customHeight="1" spans="1:3">
      <c r="A183" s="88">
        <v>2013301</v>
      </c>
      <c r="B183" s="88" t="s">
        <v>762</v>
      </c>
      <c r="C183" s="83">
        <v>192</v>
      </c>
    </row>
    <row r="184" s="111" customFormat="1" ht="17.25" customHeight="1" spans="1:3">
      <c r="A184" s="88">
        <v>2013302</v>
      </c>
      <c r="B184" s="88" t="s">
        <v>763</v>
      </c>
      <c r="C184" s="83">
        <v>123</v>
      </c>
    </row>
    <row r="185" s="111" customFormat="1" ht="17.25" customHeight="1" spans="1:3">
      <c r="A185" s="88">
        <v>2013303</v>
      </c>
      <c r="B185" s="88" t="s">
        <v>764</v>
      </c>
      <c r="C185" s="83"/>
    </row>
    <row r="186" s="111" customFormat="1" ht="17.25" customHeight="1" spans="1:3">
      <c r="A186" s="88">
        <v>2013304</v>
      </c>
      <c r="B186" s="88" t="s">
        <v>862</v>
      </c>
      <c r="C186" s="83"/>
    </row>
    <row r="187" s="111" customFormat="1" ht="17.25" customHeight="1" spans="1:3">
      <c r="A187" s="88">
        <v>2013350</v>
      </c>
      <c r="B187" s="88" t="s">
        <v>771</v>
      </c>
      <c r="C187" s="83"/>
    </row>
    <row r="188" s="111" customFormat="1" ht="17.25" customHeight="1" spans="1:3">
      <c r="A188" s="88">
        <v>2013399</v>
      </c>
      <c r="B188" s="88" t="s">
        <v>863</v>
      </c>
      <c r="C188" s="83">
        <v>46</v>
      </c>
    </row>
    <row r="189" s="111" customFormat="1" ht="17.25" customHeight="1" spans="1:3">
      <c r="A189" s="88">
        <v>20134</v>
      </c>
      <c r="B189" s="78" t="s">
        <v>864</v>
      </c>
      <c r="C189" s="80">
        <f>SUM(C190:C196)</f>
        <v>272</v>
      </c>
    </row>
    <row r="190" s="111" customFormat="1" ht="17.25" customHeight="1" spans="1:3">
      <c r="A190" s="88">
        <v>2013401</v>
      </c>
      <c r="B190" s="88" t="s">
        <v>762</v>
      </c>
      <c r="C190" s="83">
        <v>156</v>
      </c>
    </row>
    <row r="191" s="111" customFormat="1" ht="17.25" customHeight="1" spans="1:3">
      <c r="A191" s="88">
        <v>2013402</v>
      </c>
      <c r="B191" s="88" t="s">
        <v>763</v>
      </c>
      <c r="C191" s="83">
        <v>82</v>
      </c>
    </row>
    <row r="192" s="111" customFormat="1" ht="17.25" customHeight="1" spans="1:3">
      <c r="A192" s="88">
        <v>2013403</v>
      </c>
      <c r="B192" s="88" t="s">
        <v>764</v>
      </c>
      <c r="C192" s="83"/>
    </row>
    <row r="193" s="111" customFormat="1" ht="17.25" customHeight="1" spans="1:3">
      <c r="A193" s="88">
        <v>2013404</v>
      </c>
      <c r="B193" s="88" t="s">
        <v>865</v>
      </c>
      <c r="C193" s="83"/>
    </row>
    <row r="194" s="111" customFormat="1" ht="17.25" customHeight="1" spans="1:3">
      <c r="A194" s="88">
        <v>2013405</v>
      </c>
      <c r="B194" s="88" t="s">
        <v>866</v>
      </c>
      <c r="C194" s="83"/>
    </row>
    <row r="195" s="111" customFormat="1" ht="17.25" customHeight="1" spans="1:3">
      <c r="A195" s="88">
        <v>2013450</v>
      </c>
      <c r="B195" s="88" t="s">
        <v>771</v>
      </c>
      <c r="C195" s="83"/>
    </row>
    <row r="196" s="111" customFormat="1" ht="17.25" customHeight="1" spans="1:3">
      <c r="A196" s="88">
        <v>2013499</v>
      </c>
      <c r="B196" s="88" t="s">
        <v>867</v>
      </c>
      <c r="C196" s="83">
        <v>34</v>
      </c>
    </row>
    <row r="197" s="111" customFormat="1" ht="17.25" customHeight="1" spans="1:3">
      <c r="A197" s="88">
        <v>20135</v>
      </c>
      <c r="B197" s="78" t="s">
        <v>868</v>
      </c>
      <c r="C197" s="80">
        <f>SUM(C198:C202)</f>
        <v>0</v>
      </c>
    </row>
    <row r="198" s="111" customFormat="1" ht="17.25" customHeight="1" spans="1:3">
      <c r="A198" s="88">
        <v>2013501</v>
      </c>
      <c r="B198" s="88" t="s">
        <v>762</v>
      </c>
      <c r="C198" s="83"/>
    </row>
    <row r="199" s="111" customFormat="1" ht="17.25" customHeight="1" spans="1:3">
      <c r="A199" s="88">
        <v>2013502</v>
      </c>
      <c r="B199" s="88" t="s">
        <v>763</v>
      </c>
      <c r="C199" s="83"/>
    </row>
    <row r="200" s="111" customFormat="1" ht="17.25" customHeight="1" spans="1:3">
      <c r="A200" s="88">
        <v>2013503</v>
      </c>
      <c r="B200" s="88" t="s">
        <v>764</v>
      </c>
      <c r="C200" s="83"/>
    </row>
    <row r="201" s="111" customFormat="1" ht="17.25" customHeight="1" spans="1:3">
      <c r="A201" s="88">
        <v>2013550</v>
      </c>
      <c r="B201" s="88" t="s">
        <v>771</v>
      </c>
      <c r="C201" s="83"/>
    </row>
    <row r="202" s="111" customFormat="1" ht="17.25" customHeight="1" spans="1:3">
      <c r="A202" s="88">
        <v>2013599</v>
      </c>
      <c r="B202" s="88" t="s">
        <v>869</v>
      </c>
      <c r="C202" s="83"/>
    </row>
    <row r="203" s="111" customFormat="1" ht="17.25" customHeight="1" spans="1:3">
      <c r="A203" s="88">
        <v>20136</v>
      </c>
      <c r="B203" s="78" t="s">
        <v>870</v>
      </c>
      <c r="C203" s="80">
        <f>SUM(C204:C208)</f>
        <v>424</v>
      </c>
    </row>
    <row r="204" s="111" customFormat="1" ht="17.25" customHeight="1" spans="1:3">
      <c r="A204" s="88">
        <v>2013601</v>
      </c>
      <c r="B204" s="88" t="s">
        <v>762</v>
      </c>
      <c r="C204" s="83">
        <v>27</v>
      </c>
    </row>
    <row r="205" s="111" customFormat="1" ht="17.25" customHeight="1" spans="1:3">
      <c r="A205" s="88">
        <v>2013602</v>
      </c>
      <c r="B205" s="88" t="s">
        <v>763</v>
      </c>
      <c r="C205" s="83">
        <v>248</v>
      </c>
    </row>
    <row r="206" s="111" customFormat="1" ht="17.25" customHeight="1" spans="1:3">
      <c r="A206" s="88">
        <v>2013603</v>
      </c>
      <c r="B206" s="88" t="s">
        <v>764</v>
      </c>
      <c r="C206" s="83"/>
    </row>
    <row r="207" s="111" customFormat="1" ht="17.25" customHeight="1" spans="1:3">
      <c r="A207" s="88">
        <v>2013650</v>
      </c>
      <c r="B207" s="88" t="s">
        <v>771</v>
      </c>
      <c r="C207" s="83"/>
    </row>
    <row r="208" s="111" customFormat="1" ht="17.25" customHeight="1" spans="1:3">
      <c r="A208" s="88">
        <v>2013699</v>
      </c>
      <c r="B208" s="88" t="s">
        <v>871</v>
      </c>
      <c r="C208" s="83">
        <v>149</v>
      </c>
    </row>
    <row r="209" s="111" customFormat="1" ht="17.25" customHeight="1" spans="1:3">
      <c r="A209" s="88">
        <v>20137</v>
      </c>
      <c r="B209" s="78" t="s">
        <v>872</v>
      </c>
      <c r="C209" s="80">
        <f>SUM(C210:C215)</f>
        <v>37</v>
      </c>
    </row>
    <row r="210" s="111" customFormat="1" ht="17.25" customHeight="1" spans="1:3">
      <c r="A210" s="88">
        <v>2013701</v>
      </c>
      <c r="B210" s="88" t="s">
        <v>762</v>
      </c>
      <c r="C210" s="83"/>
    </row>
    <row r="211" s="111" customFormat="1" ht="17.25" customHeight="1" spans="1:3">
      <c r="A211" s="88">
        <v>2013702</v>
      </c>
      <c r="B211" s="88" t="s">
        <v>763</v>
      </c>
      <c r="C211" s="83">
        <v>37</v>
      </c>
    </row>
    <row r="212" s="111" customFormat="1" ht="17.25" customHeight="1" spans="1:3">
      <c r="A212" s="88">
        <v>2013703</v>
      </c>
      <c r="B212" s="88" t="s">
        <v>764</v>
      </c>
      <c r="C212" s="83"/>
    </row>
    <row r="213" s="111" customFormat="1" ht="17.25" customHeight="1" spans="1:3">
      <c r="A213" s="88">
        <v>2013704</v>
      </c>
      <c r="B213" s="88" t="s">
        <v>873</v>
      </c>
      <c r="C213" s="83"/>
    </row>
    <row r="214" s="111" customFormat="1" ht="17.25" customHeight="1" spans="1:3">
      <c r="A214" s="88">
        <v>2013750</v>
      </c>
      <c r="B214" s="88" t="s">
        <v>771</v>
      </c>
      <c r="C214" s="83"/>
    </row>
    <row r="215" s="111" customFormat="1" ht="17.25" customHeight="1" spans="1:3">
      <c r="A215" s="88">
        <v>2013799</v>
      </c>
      <c r="B215" s="88" t="s">
        <v>874</v>
      </c>
      <c r="C215" s="83"/>
    </row>
    <row r="216" s="111" customFormat="1" ht="17.25" customHeight="1" spans="1:3">
      <c r="A216" s="88">
        <v>20138</v>
      </c>
      <c r="B216" s="78" t="s">
        <v>875</v>
      </c>
      <c r="C216" s="80">
        <f>SUM(C217:C230)</f>
        <v>1394</v>
      </c>
    </row>
    <row r="217" s="111" customFormat="1" ht="17.25" customHeight="1" spans="1:3">
      <c r="A217" s="88">
        <v>2013801</v>
      </c>
      <c r="B217" s="88" t="s">
        <v>762</v>
      </c>
      <c r="C217" s="83">
        <v>1053</v>
      </c>
    </row>
    <row r="218" s="111" customFormat="1" ht="17.25" customHeight="1" spans="1:3">
      <c r="A218" s="88">
        <v>2013802</v>
      </c>
      <c r="B218" s="88" t="s">
        <v>763</v>
      </c>
      <c r="C218" s="83">
        <v>158</v>
      </c>
    </row>
    <row r="219" s="111" customFormat="1" ht="17.25" customHeight="1" spans="1:3">
      <c r="A219" s="88">
        <v>2013803</v>
      </c>
      <c r="B219" s="88" t="s">
        <v>764</v>
      </c>
      <c r="C219" s="83"/>
    </row>
    <row r="220" s="111" customFormat="1" ht="17.25" customHeight="1" spans="1:3">
      <c r="A220" s="88">
        <v>2013804</v>
      </c>
      <c r="B220" s="88" t="s">
        <v>876</v>
      </c>
      <c r="C220" s="83">
        <v>94</v>
      </c>
    </row>
    <row r="221" s="111" customFormat="1" ht="17.25" customHeight="1" spans="1:3">
      <c r="A221" s="88">
        <v>2013805</v>
      </c>
      <c r="B221" s="88" t="s">
        <v>877</v>
      </c>
      <c r="C221" s="83">
        <v>3</v>
      </c>
    </row>
    <row r="222" s="111" customFormat="1" ht="17.25" customHeight="1" spans="1:3">
      <c r="A222" s="88">
        <v>2013808</v>
      </c>
      <c r="B222" s="88" t="s">
        <v>802</v>
      </c>
      <c r="C222" s="83"/>
    </row>
    <row r="223" s="111" customFormat="1" ht="17.25" customHeight="1" spans="1:3">
      <c r="A223" s="88">
        <v>2013810</v>
      </c>
      <c r="B223" s="88" t="s">
        <v>878</v>
      </c>
      <c r="C223" s="83"/>
    </row>
    <row r="224" s="111" customFormat="1" ht="17.25" customHeight="1" spans="1:3">
      <c r="A224" s="88">
        <v>2013812</v>
      </c>
      <c r="B224" s="88" t="s">
        <v>879</v>
      </c>
      <c r="C224" s="83">
        <v>6</v>
      </c>
    </row>
    <row r="225" s="111" customFormat="1" ht="17.25" customHeight="1" spans="1:3">
      <c r="A225" s="88">
        <v>2013813</v>
      </c>
      <c r="B225" s="88" t="s">
        <v>880</v>
      </c>
      <c r="C225" s="83"/>
    </row>
    <row r="226" s="111" customFormat="1" ht="17.25" customHeight="1" spans="1:3">
      <c r="A226" s="88">
        <v>2013814</v>
      </c>
      <c r="B226" s="88" t="s">
        <v>881</v>
      </c>
      <c r="C226" s="83"/>
    </row>
    <row r="227" s="111" customFormat="1" ht="17.25" customHeight="1" spans="1:3">
      <c r="A227" s="88">
        <v>2013815</v>
      </c>
      <c r="B227" s="88" t="s">
        <v>882</v>
      </c>
      <c r="C227" s="83">
        <v>16</v>
      </c>
    </row>
    <row r="228" s="111" customFormat="1" ht="17.25" customHeight="1" spans="1:3">
      <c r="A228" s="88">
        <v>2013816</v>
      </c>
      <c r="B228" s="88" t="s">
        <v>883</v>
      </c>
      <c r="C228" s="83">
        <v>4</v>
      </c>
    </row>
    <row r="229" s="111" customFormat="1" ht="17.25" customHeight="1" spans="1:3">
      <c r="A229" s="88">
        <v>2013850</v>
      </c>
      <c r="B229" s="88" t="s">
        <v>771</v>
      </c>
      <c r="C229" s="83"/>
    </row>
    <row r="230" s="111" customFormat="1" ht="17.25" customHeight="1" spans="1:3">
      <c r="A230" s="88">
        <v>2013899</v>
      </c>
      <c r="B230" s="88" t="s">
        <v>884</v>
      </c>
      <c r="C230" s="83">
        <v>60</v>
      </c>
    </row>
    <row r="231" s="111" customFormat="1" ht="17.25" customHeight="1" spans="1:3">
      <c r="A231" s="81">
        <v>20139</v>
      </c>
      <c r="B231" s="82" t="s">
        <v>885</v>
      </c>
      <c r="C231" s="80">
        <f>SUM(C232:C237)</f>
        <v>0</v>
      </c>
    </row>
    <row r="232" s="111" customFormat="1" ht="17.25" customHeight="1" spans="1:3">
      <c r="A232" s="81">
        <v>2013901</v>
      </c>
      <c r="B232" s="81" t="s">
        <v>762</v>
      </c>
      <c r="C232" s="83"/>
    </row>
    <row r="233" s="111" customFormat="1" ht="17.25" customHeight="1" spans="1:3">
      <c r="A233" s="81">
        <v>2013902</v>
      </c>
      <c r="B233" s="81" t="s">
        <v>763</v>
      </c>
      <c r="C233" s="83"/>
    </row>
    <row r="234" s="111" customFormat="1" ht="17.25" customHeight="1" spans="1:3">
      <c r="A234" s="81">
        <v>2013903</v>
      </c>
      <c r="B234" s="81" t="s">
        <v>764</v>
      </c>
      <c r="C234" s="83"/>
    </row>
    <row r="235" s="111" customFormat="1" ht="17.25" customHeight="1" spans="1:3">
      <c r="A235" s="81">
        <v>2013904</v>
      </c>
      <c r="B235" s="81" t="s">
        <v>856</v>
      </c>
      <c r="C235" s="83"/>
    </row>
    <row r="236" s="111" customFormat="1" ht="17.25" customHeight="1" spans="1:3">
      <c r="A236" s="81">
        <v>2013950</v>
      </c>
      <c r="B236" s="81" t="s">
        <v>771</v>
      </c>
      <c r="C236" s="83"/>
    </row>
    <row r="237" s="111" customFormat="1" ht="17.25" customHeight="1" spans="1:3">
      <c r="A237" s="81">
        <v>2013999</v>
      </c>
      <c r="B237" s="81" t="s">
        <v>886</v>
      </c>
      <c r="C237" s="114"/>
    </row>
    <row r="238" s="111" customFormat="1" ht="17.25" customHeight="1" spans="1:3">
      <c r="A238" s="81">
        <v>20140</v>
      </c>
      <c r="B238" s="115" t="s">
        <v>887</v>
      </c>
      <c r="C238" s="80">
        <f>SUM(C239:C243)</f>
        <v>106</v>
      </c>
    </row>
    <row r="239" s="111" customFormat="1" ht="17.25" customHeight="1" spans="1:3">
      <c r="A239" s="81">
        <v>2014001</v>
      </c>
      <c r="B239" s="81" t="s">
        <v>762</v>
      </c>
      <c r="C239" s="116"/>
    </row>
    <row r="240" s="111" customFormat="1" ht="17.25" customHeight="1" spans="1:3">
      <c r="A240" s="81">
        <v>2014002</v>
      </c>
      <c r="B240" s="81" t="s">
        <v>763</v>
      </c>
      <c r="C240" s="83"/>
    </row>
    <row r="241" s="111" customFormat="1" ht="17.25" customHeight="1" spans="1:3">
      <c r="A241" s="81">
        <v>2014003</v>
      </c>
      <c r="B241" s="81" t="s">
        <v>764</v>
      </c>
      <c r="C241" s="83"/>
    </row>
    <row r="242" s="111" customFormat="1" ht="17.25" customHeight="1" spans="1:3">
      <c r="A242" s="81">
        <v>2014004</v>
      </c>
      <c r="B242" s="81" t="s">
        <v>888</v>
      </c>
      <c r="C242" s="83">
        <v>106</v>
      </c>
    </row>
    <row r="243" s="111" customFormat="1" ht="17.25" customHeight="1" spans="1:3">
      <c r="A243" s="81">
        <v>2014099</v>
      </c>
      <c r="B243" s="81" t="s">
        <v>889</v>
      </c>
      <c r="C243" s="83"/>
    </row>
    <row r="244" s="111" customFormat="1" ht="17.25" customHeight="1" spans="1:3">
      <c r="A244" s="88">
        <v>20199</v>
      </c>
      <c r="B244" s="78" t="s">
        <v>890</v>
      </c>
      <c r="C244" s="80">
        <f>SUM(C245:C246)</f>
        <v>3268</v>
      </c>
    </row>
    <row r="245" s="111" customFormat="1" ht="17.25" customHeight="1" spans="1:3">
      <c r="A245" s="88">
        <v>2019901</v>
      </c>
      <c r="B245" s="88" t="s">
        <v>891</v>
      </c>
      <c r="C245" s="83"/>
    </row>
    <row r="246" s="111" customFormat="1" ht="17.25" customHeight="1" spans="1:3">
      <c r="A246" s="88">
        <v>2019999</v>
      </c>
      <c r="B246" s="88" t="s">
        <v>892</v>
      </c>
      <c r="C246" s="83">
        <v>3268</v>
      </c>
    </row>
    <row r="247" s="111" customFormat="1" ht="17.25" customHeight="1" spans="1:3">
      <c r="A247" s="88">
        <v>202</v>
      </c>
      <c r="B247" s="78" t="s">
        <v>893</v>
      </c>
      <c r="C247" s="80">
        <f>SUM(C248,C255,C258,C261,C267,C272,C274,C279,C285)</f>
        <v>0</v>
      </c>
    </row>
    <row r="248" s="111" customFormat="1" ht="17.25" customHeight="1" spans="1:3">
      <c r="A248" s="88">
        <v>20201</v>
      </c>
      <c r="B248" s="78" t="s">
        <v>894</v>
      </c>
      <c r="C248" s="80">
        <f>SUM(C249:C254)</f>
        <v>0</v>
      </c>
    </row>
    <row r="249" s="111" customFormat="1" ht="17.25" customHeight="1" spans="1:3">
      <c r="A249" s="88">
        <v>2020101</v>
      </c>
      <c r="B249" s="88" t="s">
        <v>762</v>
      </c>
      <c r="C249" s="83"/>
    </row>
    <row r="250" s="111" customFormat="1" ht="17.25" customHeight="1" spans="1:3">
      <c r="A250" s="88">
        <v>2020102</v>
      </c>
      <c r="B250" s="88" t="s">
        <v>763</v>
      </c>
      <c r="C250" s="83"/>
    </row>
    <row r="251" s="111" customFormat="1" ht="17.25" customHeight="1" spans="1:3">
      <c r="A251" s="88">
        <v>2020103</v>
      </c>
      <c r="B251" s="88" t="s">
        <v>764</v>
      </c>
      <c r="C251" s="83"/>
    </row>
    <row r="252" s="111" customFormat="1" ht="17.25" customHeight="1" spans="1:3">
      <c r="A252" s="88">
        <v>2020104</v>
      </c>
      <c r="B252" s="88" t="s">
        <v>856</v>
      </c>
      <c r="C252" s="83"/>
    </row>
    <row r="253" s="111" customFormat="1" ht="17.25" customHeight="1" spans="1:3">
      <c r="A253" s="88">
        <v>2020150</v>
      </c>
      <c r="B253" s="88" t="s">
        <v>771</v>
      </c>
      <c r="C253" s="83"/>
    </row>
    <row r="254" s="111" customFormat="1" ht="17.25" customHeight="1" spans="1:3">
      <c r="A254" s="88">
        <v>2020199</v>
      </c>
      <c r="B254" s="88" t="s">
        <v>895</v>
      </c>
      <c r="C254" s="83"/>
    </row>
    <row r="255" s="111" customFormat="1" ht="17.25" customHeight="1" spans="1:3">
      <c r="A255" s="88">
        <v>20202</v>
      </c>
      <c r="B255" s="78" t="s">
        <v>896</v>
      </c>
      <c r="C255" s="80">
        <f>SUM(C256:C257)</f>
        <v>0</v>
      </c>
    </row>
    <row r="256" s="111" customFormat="1" ht="17.25" customHeight="1" spans="1:3">
      <c r="A256" s="88">
        <v>2020201</v>
      </c>
      <c r="B256" s="88" t="s">
        <v>897</v>
      </c>
      <c r="C256" s="83"/>
    </row>
    <row r="257" s="111" customFormat="1" ht="17.25" customHeight="1" spans="1:3">
      <c r="A257" s="88">
        <v>2020202</v>
      </c>
      <c r="B257" s="88" t="s">
        <v>898</v>
      </c>
      <c r="C257" s="83"/>
    </row>
    <row r="258" s="111" customFormat="1" ht="17.25" customHeight="1" spans="1:3">
      <c r="A258" s="88">
        <v>20203</v>
      </c>
      <c r="B258" s="78" t="s">
        <v>899</v>
      </c>
      <c r="C258" s="80">
        <f>SUM(C259:C260)</f>
        <v>0</v>
      </c>
    </row>
    <row r="259" s="111" customFormat="1" ht="17.25" customHeight="1" spans="1:3">
      <c r="A259" s="88">
        <v>2020304</v>
      </c>
      <c r="B259" s="88" t="s">
        <v>900</v>
      </c>
      <c r="C259" s="83"/>
    </row>
    <row r="260" s="111" customFormat="1" ht="17.25" customHeight="1" spans="1:3">
      <c r="A260" s="88">
        <v>2020306</v>
      </c>
      <c r="B260" s="88" t="s">
        <v>901</v>
      </c>
      <c r="C260" s="83"/>
    </row>
    <row r="261" s="111" customFormat="1" ht="17.25" customHeight="1" spans="1:3">
      <c r="A261" s="88">
        <v>20204</v>
      </c>
      <c r="B261" s="78" t="s">
        <v>902</v>
      </c>
      <c r="C261" s="80">
        <f>SUM(C262:C266)</f>
        <v>0</v>
      </c>
    </row>
    <row r="262" s="111" customFormat="1" ht="17.25" customHeight="1" spans="1:3">
      <c r="A262" s="88">
        <v>2020401</v>
      </c>
      <c r="B262" s="88" t="s">
        <v>903</v>
      </c>
      <c r="C262" s="83"/>
    </row>
    <row r="263" s="111" customFormat="1" ht="17.25" customHeight="1" spans="1:3">
      <c r="A263" s="88">
        <v>2020402</v>
      </c>
      <c r="B263" s="88" t="s">
        <v>904</v>
      </c>
      <c r="C263" s="83"/>
    </row>
    <row r="264" s="111" customFormat="1" ht="17.25" customHeight="1" spans="1:3">
      <c r="A264" s="88">
        <v>2020403</v>
      </c>
      <c r="B264" s="88" t="s">
        <v>905</v>
      </c>
      <c r="C264" s="83"/>
    </row>
    <row r="265" s="111" customFormat="1" ht="17.25" customHeight="1" spans="1:3">
      <c r="A265" s="88">
        <v>2020404</v>
      </c>
      <c r="B265" s="88" t="s">
        <v>906</v>
      </c>
      <c r="C265" s="83"/>
    </row>
    <row r="266" s="111" customFormat="1" ht="17.25" customHeight="1" spans="1:3">
      <c r="A266" s="88">
        <v>2020499</v>
      </c>
      <c r="B266" s="88" t="s">
        <v>907</v>
      </c>
      <c r="C266" s="83"/>
    </row>
    <row r="267" s="111" customFormat="1" ht="17.25" customHeight="1" spans="1:3">
      <c r="A267" s="88">
        <v>20205</v>
      </c>
      <c r="B267" s="78" t="s">
        <v>908</v>
      </c>
      <c r="C267" s="80">
        <f>SUM(C268:C271)</f>
        <v>0</v>
      </c>
    </row>
    <row r="268" s="111" customFormat="1" ht="17.25" customHeight="1" spans="1:3">
      <c r="A268" s="88">
        <v>2020503</v>
      </c>
      <c r="B268" s="88" t="s">
        <v>909</v>
      </c>
      <c r="C268" s="83"/>
    </row>
    <row r="269" s="111" customFormat="1" ht="17.25" customHeight="1" spans="1:3">
      <c r="A269" s="88">
        <v>2020504</v>
      </c>
      <c r="B269" s="88" t="s">
        <v>910</v>
      </c>
      <c r="C269" s="83"/>
    </row>
    <row r="270" s="111" customFormat="1" ht="17.25" customHeight="1" spans="1:3">
      <c r="A270" s="88">
        <v>2020505</v>
      </c>
      <c r="B270" s="88" t="s">
        <v>911</v>
      </c>
      <c r="C270" s="83"/>
    </row>
    <row r="271" s="111" customFormat="1" ht="17.25" customHeight="1" spans="1:3">
      <c r="A271" s="88">
        <v>2020599</v>
      </c>
      <c r="B271" s="88" t="s">
        <v>912</v>
      </c>
      <c r="C271" s="83"/>
    </row>
    <row r="272" s="111" customFormat="1" ht="17.25" customHeight="1" spans="1:3">
      <c r="A272" s="88">
        <v>20206</v>
      </c>
      <c r="B272" s="78" t="s">
        <v>913</v>
      </c>
      <c r="C272" s="80">
        <f>C273</f>
        <v>0</v>
      </c>
    </row>
    <row r="273" s="111" customFormat="1" ht="17.25" customHeight="1" spans="1:3">
      <c r="A273" s="88">
        <v>2020601</v>
      </c>
      <c r="B273" s="88" t="s">
        <v>914</v>
      </c>
      <c r="C273" s="83"/>
    </row>
    <row r="274" s="111" customFormat="1" ht="17.25" customHeight="1" spans="1:3">
      <c r="A274" s="88">
        <v>20207</v>
      </c>
      <c r="B274" s="78" t="s">
        <v>915</v>
      </c>
      <c r="C274" s="80">
        <f>SUM(C275:C278)</f>
        <v>0</v>
      </c>
    </row>
    <row r="275" s="111" customFormat="1" ht="17.25" customHeight="1" spans="1:3">
      <c r="A275" s="88">
        <v>2020701</v>
      </c>
      <c r="B275" s="88" t="s">
        <v>916</v>
      </c>
      <c r="C275" s="83"/>
    </row>
    <row r="276" s="111" customFormat="1" ht="17.25" customHeight="1" spans="1:3">
      <c r="A276" s="88">
        <v>2020702</v>
      </c>
      <c r="B276" s="88" t="s">
        <v>917</v>
      </c>
      <c r="C276" s="83"/>
    </row>
    <row r="277" s="111" customFormat="1" ht="17.25" customHeight="1" spans="1:3">
      <c r="A277" s="88">
        <v>2020703</v>
      </c>
      <c r="B277" s="88" t="s">
        <v>918</v>
      </c>
      <c r="C277" s="83"/>
    </row>
    <row r="278" s="111" customFormat="1" ht="17.25" customHeight="1" spans="1:3">
      <c r="A278" s="88">
        <v>2020799</v>
      </c>
      <c r="B278" s="88" t="s">
        <v>919</v>
      </c>
      <c r="C278" s="83"/>
    </row>
    <row r="279" s="111" customFormat="1" ht="17.25" customHeight="1" spans="1:3">
      <c r="A279" s="88">
        <v>20208</v>
      </c>
      <c r="B279" s="78" t="s">
        <v>920</v>
      </c>
      <c r="C279" s="80">
        <f>SUM(C280:C284)</f>
        <v>0</v>
      </c>
    </row>
    <row r="280" s="111" customFormat="1" ht="17.25" customHeight="1" spans="1:3">
      <c r="A280" s="88">
        <v>2020801</v>
      </c>
      <c r="B280" s="88" t="s">
        <v>762</v>
      </c>
      <c r="C280" s="83"/>
    </row>
    <row r="281" s="111" customFormat="1" ht="17.25" customHeight="1" spans="1:3">
      <c r="A281" s="88">
        <v>2020802</v>
      </c>
      <c r="B281" s="88" t="s">
        <v>763</v>
      </c>
      <c r="C281" s="83"/>
    </row>
    <row r="282" s="111" customFormat="1" ht="17.25" customHeight="1" spans="1:3">
      <c r="A282" s="88">
        <v>2020803</v>
      </c>
      <c r="B282" s="88" t="s">
        <v>764</v>
      </c>
      <c r="C282" s="83"/>
    </row>
    <row r="283" s="111" customFormat="1" ht="17.25" customHeight="1" spans="1:3">
      <c r="A283" s="88">
        <v>2020850</v>
      </c>
      <c r="B283" s="88" t="s">
        <v>771</v>
      </c>
      <c r="C283" s="83"/>
    </row>
    <row r="284" s="111" customFormat="1" ht="17.25" customHeight="1" spans="1:3">
      <c r="A284" s="88">
        <v>2020899</v>
      </c>
      <c r="B284" s="88" t="s">
        <v>921</v>
      </c>
      <c r="C284" s="83"/>
    </row>
    <row r="285" s="111" customFormat="1" ht="17.25" customHeight="1" spans="1:3">
      <c r="A285" s="88">
        <v>20299</v>
      </c>
      <c r="B285" s="78" t="s">
        <v>922</v>
      </c>
      <c r="C285" s="80">
        <f>C286</f>
        <v>0</v>
      </c>
    </row>
    <row r="286" s="111" customFormat="1" ht="17.25" customHeight="1" spans="1:3">
      <c r="A286" s="88">
        <v>2029999</v>
      </c>
      <c r="B286" s="88" t="s">
        <v>923</v>
      </c>
      <c r="C286" s="83"/>
    </row>
    <row r="287" s="111" customFormat="1" ht="17.25" customHeight="1" spans="1:3">
      <c r="A287" s="88">
        <v>203</v>
      </c>
      <c r="B287" s="78" t="s">
        <v>924</v>
      </c>
      <c r="C287" s="80">
        <f>SUM(C288,C292,C294,C296,C304)</f>
        <v>0</v>
      </c>
    </row>
    <row r="288" s="111" customFormat="1" ht="17.25" customHeight="1" spans="1:3">
      <c r="A288" s="88">
        <v>20301</v>
      </c>
      <c r="B288" s="78" t="s">
        <v>925</v>
      </c>
      <c r="C288" s="80">
        <f>SUM(C289:C291)</f>
        <v>0</v>
      </c>
    </row>
    <row r="289" s="111" customFormat="1" ht="17.25" customHeight="1" spans="1:3">
      <c r="A289" s="88">
        <v>2030101</v>
      </c>
      <c r="B289" s="88" t="s">
        <v>926</v>
      </c>
      <c r="C289" s="83"/>
    </row>
    <row r="290" s="111" customFormat="1" ht="17.25" customHeight="1" spans="1:3">
      <c r="A290" s="88">
        <v>2030102</v>
      </c>
      <c r="B290" s="88" t="s">
        <v>927</v>
      </c>
      <c r="C290" s="83"/>
    </row>
    <row r="291" s="111" customFormat="1" ht="17.25" customHeight="1" spans="1:3">
      <c r="A291" s="88">
        <v>2030199</v>
      </c>
      <c r="B291" s="88" t="s">
        <v>928</v>
      </c>
      <c r="C291" s="83"/>
    </row>
    <row r="292" s="111" customFormat="1" ht="17.25" customHeight="1" spans="1:3">
      <c r="A292" s="88">
        <v>20304</v>
      </c>
      <c r="B292" s="78" t="s">
        <v>929</v>
      </c>
      <c r="C292" s="80">
        <f>C293</f>
        <v>0</v>
      </c>
    </row>
    <row r="293" s="111" customFormat="1" ht="17.25" customHeight="1" spans="1:3">
      <c r="A293" s="88">
        <v>2030401</v>
      </c>
      <c r="B293" s="88" t="s">
        <v>930</v>
      </c>
      <c r="C293" s="83"/>
    </row>
    <row r="294" s="111" customFormat="1" ht="17.25" customHeight="1" spans="1:3">
      <c r="A294" s="88">
        <v>20305</v>
      </c>
      <c r="B294" s="78" t="s">
        <v>931</v>
      </c>
      <c r="C294" s="80">
        <f>C295</f>
        <v>0</v>
      </c>
    </row>
    <row r="295" s="111" customFormat="1" ht="17.25" customHeight="1" spans="1:3">
      <c r="A295" s="88">
        <v>2030501</v>
      </c>
      <c r="B295" s="88" t="s">
        <v>932</v>
      </c>
      <c r="C295" s="83"/>
    </row>
    <row r="296" s="111" customFormat="1" ht="17.25" customHeight="1" spans="1:3">
      <c r="A296" s="88">
        <v>20306</v>
      </c>
      <c r="B296" s="78" t="s">
        <v>933</v>
      </c>
      <c r="C296" s="80">
        <f>SUM(C297:C303)</f>
        <v>0</v>
      </c>
    </row>
    <row r="297" s="111" customFormat="1" ht="17.25" customHeight="1" spans="1:3">
      <c r="A297" s="88">
        <v>2030601</v>
      </c>
      <c r="B297" s="88" t="s">
        <v>934</v>
      </c>
      <c r="C297" s="83"/>
    </row>
    <row r="298" s="111" customFormat="1" ht="17.25" customHeight="1" spans="1:3">
      <c r="A298" s="88">
        <v>2030602</v>
      </c>
      <c r="B298" s="88" t="s">
        <v>935</v>
      </c>
      <c r="C298" s="83"/>
    </row>
    <row r="299" s="111" customFormat="1" ht="17.25" customHeight="1" spans="1:3">
      <c r="A299" s="88">
        <v>2030603</v>
      </c>
      <c r="B299" s="88" t="s">
        <v>936</v>
      </c>
      <c r="C299" s="83"/>
    </row>
    <row r="300" s="111" customFormat="1" ht="17.25" customHeight="1" spans="1:3">
      <c r="A300" s="88">
        <v>2030604</v>
      </c>
      <c r="B300" s="88" t="s">
        <v>937</v>
      </c>
      <c r="C300" s="83"/>
    </row>
    <row r="301" s="111" customFormat="1" ht="17.25" customHeight="1" spans="1:3">
      <c r="A301" s="88">
        <v>2030607</v>
      </c>
      <c r="B301" s="88" t="s">
        <v>938</v>
      </c>
      <c r="C301" s="83"/>
    </row>
    <row r="302" s="111" customFormat="1" ht="17.25" customHeight="1" spans="1:3">
      <c r="A302" s="88">
        <v>2030608</v>
      </c>
      <c r="B302" s="88" t="s">
        <v>939</v>
      </c>
      <c r="C302" s="83"/>
    </row>
    <row r="303" s="111" customFormat="1" ht="17.25" customHeight="1" spans="1:3">
      <c r="A303" s="88">
        <v>2030699</v>
      </c>
      <c r="B303" s="88" t="s">
        <v>940</v>
      </c>
      <c r="C303" s="83"/>
    </row>
    <row r="304" s="111" customFormat="1" ht="17.25" customHeight="1" spans="1:3">
      <c r="A304" s="88">
        <v>20399</v>
      </c>
      <c r="B304" s="78" t="s">
        <v>941</v>
      </c>
      <c r="C304" s="80">
        <f>C305</f>
        <v>0</v>
      </c>
    </row>
    <row r="305" s="111" customFormat="1" ht="17.25" customHeight="1" spans="1:3">
      <c r="A305" s="88">
        <v>2039999</v>
      </c>
      <c r="B305" s="88" t="s">
        <v>942</v>
      </c>
      <c r="C305" s="83"/>
    </row>
    <row r="306" s="111" customFormat="1" ht="17.25" customHeight="1" spans="1:3">
      <c r="A306" s="88">
        <v>204</v>
      </c>
      <c r="B306" s="78" t="s">
        <v>943</v>
      </c>
      <c r="C306" s="80">
        <f>SUM(C307,C310,C321,C328,C336,C345,C359,C369,C379,C387,C393)</f>
        <v>11343</v>
      </c>
    </row>
    <row r="307" s="111" customFormat="1" ht="17.25" customHeight="1" spans="1:3">
      <c r="A307" s="88">
        <v>20401</v>
      </c>
      <c r="B307" s="78" t="s">
        <v>944</v>
      </c>
      <c r="C307" s="80">
        <f>SUM(C308:C309)</f>
        <v>31</v>
      </c>
    </row>
    <row r="308" s="111" customFormat="1" ht="17.25" customHeight="1" spans="1:3">
      <c r="A308" s="88">
        <v>2040101</v>
      </c>
      <c r="B308" s="88" t="s">
        <v>945</v>
      </c>
      <c r="C308" s="83">
        <v>31</v>
      </c>
    </row>
    <row r="309" s="111" customFormat="1" ht="17.25" customHeight="1" spans="1:3">
      <c r="A309" s="88">
        <v>2040199</v>
      </c>
      <c r="B309" s="88" t="s">
        <v>946</v>
      </c>
      <c r="C309" s="83"/>
    </row>
    <row r="310" s="111" customFormat="1" ht="17.25" customHeight="1" spans="1:3">
      <c r="A310" s="88">
        <v>20402</v>
      </c>
      <c r="B310" s="78" t="s">
        <v>947</v>
      </c>
      <c r="C310" s="80">
        <f>SUM(C311:C320)</f>
        <v>9437</v>
      </c>
    </row>
    <row r="311" s="111" customFormat="1" ht="17.25" customHeight="1" spans="1:3">
      <c r="A311" s="88">
        <v>2040201</v>
      </c>
      <c r="B311" s="88" t="s">
        <v>762</v>
      </c>
      <c r="C311" s="83">
        <v>3346</v>
      </c>
    </row>
    <row r="312" s="111" customFormat="1" ht="17.25" customHeight="1" spans="1:3">
      <c r="A312" s="88">
        <v>2040202</v>
      </c>
      <c r="B312" s="88" t="s">
        <v>763</v>
      </c>
      <c r="C312" s="83">
        <v>3022</v>
      </c>
    </row>
    <row r="313" s="111" customFormat="1" ht="17.25" customHeight="1" spans="1:3">
      <c r="A313" s="88">
        <v>2040203</v>
      </c>
      <c r="B313" s="88" t="s">
        <v>764</v>
      </c>
      <c r="C313" s="83"/>
    </row>
    <row r="314" s="111" customFormat="1" ht="17.25" customHeight="1" spans="1:3">
      <c r="A314" s="88">
        <v>2040219</v>
      </c>
      <c r="B314" s="88" t="s">
        <v>802</v>
      </c>
      <c r="C314" s="83">
        <v>289</v>
      </c>
    </row>
    <row r="315" s="111" customFormat="1" ht="17.25" customHeight="1" spans="1:3">
      <c r="A315" s="88">
        <v>2040220</v>
      </c>
      <c r="B315" s="88" t="s">
        <v>948</v>
      </c>
      <c r="C315" s="83">
        <v>141</v>
      </c>
    </row>
    <row r="316" s="111" customFormat="1" ht="17.25" customHeight="1" spans="1:3">
      <c r="A316" s="88">
        <v>2040221</v>
      </c>
      <c r="B316" s="88" t="s">
        <v>949</v>
      </c>
      <c r="C316" s="83"/>
    </row>
    <row r="317" s="111" customFormat="1" ht="17.25" customHeight="1" spans="1:3">
      <c r="A317" s="88">
        <v>2040222</v>
      </c>
      <c r="B317" s="88" t="s">
        <v>950</v>
      </c>
      <c r="C317" s="83"/>
    </row>
    <row r="318" s="111" customFormat="1" ht="17.25" customHeight="1" spans="1:3">
      <c r="A318" s="88">
        <v>2040223</v>
      </c>
      <c r="B318" s="88" t="s">
        <v>951</v>
      </c>
      <c r="C318" s="83"/>
    </row>
    <row r="319" s="111" customFormat="1" ht="17.25" customHeight="1" spans="1:3">
      <c r="A319" s="88">
        <v>2040250</v>
      </c>
      <c r="B319" s="88" t="s">
        <v>771</v>
      </c>
      <c r="C319" s="83"/>
    </row>
    <row r="320" s="111" customFormat="1" ht="17.25" customHeight="1" spans="1:3">
      <c r="A320" s="88">
        <v>2040299</v>
      </c>
      <c r="B320" s="88" t="s">
        <v>952</v>
      </c>
      <c r="C320" s="83">
        <v>2639</v>
      </c>
    </row>
    <row r="321" s="111" customFormat="1" ht="17.25" customHeight="1" spans="1:3">
      <c r="A321" s="88">
        <v>20403</v>
      </c>
      <c r="B321" s="78" t="s">
        <v>953</v>
      </c>
      <c r="C321" s="80">
        <f>SUM(C322:C327)</f>
        <v>0</v>
      </c>
    </row>
    <row r="322" s="111" customFormat="1" ht="17.25" customHeight="1" spans="1:3">
      <c r="A322" s="88">
        <v>2040301</v>
      </c>
      <c r="B322" s="88" t="s">
        <v>762</v>
      </c>
      <c r="C322" s="83"/>
    </row>
    <row r="323" s="111" customFormat="1" ht="17.25" customHeight="1" spans="1:3">
      <c r="A323" s="88">
        <v>2040302</v>
      </c>
      <c r="B323" s="88" t="s">
        <v>763</v>
      </c>
      <c r="C323" s="83"/>
    </row>
    <row r="324" s="111" customFormat="1" ht="17.25" customHeight="1" spans="1:3">
      <c r="A324" s="88">
        <v>2040303</v>
      </c>
      <c r="B324" s="88" t="s">
        <v>764</v>
      </c>
      <c r="C324" s="83"/>
    </row>
    <row r="325" s="111" customFormat="1" ht="17.25" customHeight="1" spans="1:3">
      <c r="A325" s="88">
        <v>2040304</v>
      </c>
      <c r="B325" s="88" t="s">
        <v>954</v>
      </c>
      <c r="C325" s="83"/>
    </row>
    <row r="326" s="111" customFormat="1" ht="17.25" customHeight="1" spans="1:3">
      <c r="A326" s="88">
        <v>2040350</v>
      </c>
      <c r="B326" s="88" t="s">
        <v>771</v>
      </c>
      <c r="C326" s="83"/>
    </row>
    <row r="327" s="111" customFormat="1" ht="17.25" customHeight="1" spans="1:3">
      <c r="A327" s="88">
        <v>2040399</v>
      </c>
      <c r="B327" s="88" t="s">
        <v>955</v>
      </c>
      <c r="C327" s="83"/>
    </row>
    <row r="328" s="111" customFormat="1" ht="17.25" customHeight="1" spans="1:3">
      <c r="A328" s="88">
        <v>20404</v>
      </c>
      <c r="B328" s="78" t="s">
        <v>956</v>
      </c>
      <c r="C328" s="80">
        <f>SUM(C329:C335)</f>
        <v>77</v>
      </c>
    </row>
    <row r="329" s="111" customFormat="1" ht="17.25" customHeight="1" spans="1:3">
      <c r="A329" s="88">
        <v>2040401</v>
      </c>
      <c r="B329" s="88" t="s">
        <v>762</v>
      </c>
      <c r="C329" s="83">
        <v>77</v>
      </c>
    </row>
    <row r="330" s="111" customFormat="1" ht="17.25" customHeight="1" spans="1:3">
      <c r="A330" s="88">
        <v>2040402</v>
      </c>
      <c r="B330" s="88" t="s">
        <v>763</v>
      </c>
      <c r="C330" s="83"/>
    </row>
    <row r="331" s="111" customFormat="1" ht="17.25" customHeight="1" spans="1:3">
      <c r="A331" s="88">
        <v>2040403</v>
      </c>
      <c r="B331" s="88" t="s">
        <v>764</v>
      </c>
      <c r="C331" s="83"/>
    </row>
    <row r="332" s="111" customFormat="1" ht="17.25" customHeight="1" spans="1:3">
      <c r="A332" s="88">
        <v>2040409</v>
      </c>
      <c r="B332" s="88" t="s">
        <v>957</v>
      </c>
      <c r="C332" s="83"/>
    </row>
    <row r="333" s="111" customFormat="1" ht="17.25" customHeight="1" spans="1:3">
      <c r="A333" s="88">
        <v>2040410</v>
      </c>
      <c r="B333" s="88" t="s">
        <v>958</v>
      </c>
      <c r="C333" s="83"/>
    </row>
    <row r="334" s="111" customFormat="1" ht="17.25" customHeight="1" spans="1:3">
      <c r="A334" s="88">
        <v>2040450</v>
      </c>
      <c r="B334" s="88" t="s">
        <v>771</v>
      </c>
      <c r="C334" s="83"/>
    </row>
    <row r="335" s="111" customFormat="1" ht="17.25" customHeight="1" spans="1:3">
      <c r="A335" s="88">
        <v>2040499</v>
      </c>
      <c r="B335" s="88" t="s">
        <v>959</v>
      </c>
      <c r="C335" s="83"/>
    </row>
    <row r="336" s="111" customFormat="1" ht="17.25" customHeight="1" spans="1:3">
      <c r="A336" s="88">
        <v>20405</v>
      </c>
      <c r="B336" s="78" t="s">
        <v>960</v>
      </c>
      <c r="C336" s="80">
        <f>SUM(C337:C344)</f>
        <v>153</v>
      </c>
    </row>
    <row r="337" s="111" customFormat="1" ht="17.25" customHeight="1" spans="1:3">
      <c r="A337" s="88">
        <v>2040501</v>
      </c>
      <c r="B337" s="88" t="s">
        <v>762</v>
      </c>
      <c r="C337" s="83">
        <v>153</v>
      </c>
    </row>
    <row r="338" s="111" customFormat="1" ht="17.25" customHeight="1" spans="1:3">
      <c r="A338" s="88">
        <v>2040502</v>
      </c>
      <c r="B338" s="88" t="s">
        <v>763</v>
      </c>
      <c r="C338" s="83"/>
    </row>
    <row r="339" s="111" customFormat="1" ht="17.25" customHeight="1" spans="1:3">
      <c r="A339" s="88">
        <v>2040503</v>
      </c>
      <c r="B339" s="88" t="s">
        <v>764</v>
      </c>
      <c r="C339" s="83"/>
    </row>
    <row r="340" s="111" customFormat="1" ht="17.25" customHeight="1" spans="1:3">
      <c r="A340" s="88">
        <v>2040504</v>
      </c>
      <c r="B340" s="88" t="s">
        <v>961</v>
      </c>
      <c r="C340" s="83"/>
    </row>
    <row r="341" s="111" customFormat="1" ht="17.25" customHeight="1" spans="1:3">
      <c r="A341" s="88">
        <v>2040505</v>
      </c>
      <c r="B341" s="88" t="s">
        <v>962</v>
      </c>
      <c r="C341" s="83"/>
    </row>
    <row r="342" s="111" customFormat="1" ht="17.25" customHeight="1" spans="1:3">
      <c r="A342" s="88">
        <v>2040506</v>
      </c>
      <c r="B342" s="88" t="s">
        <v>963</v>
      </c>
      <c r="C342" s="83"/>
    </row>
    <row r="343" s="111" customFormat="1" ht="17.25" customHeight="1" spans="1:3">
      <c r="A343" s="88">
        <v>2040550</v>
      </c>
      <c r="B343" s="88" t="s">
        <v>771</v>
      </c>
      <c r="C343" s="83"/>
    </row>
    <row r="344" s="111" customFormat="1" ht="17.25" customHeight="1" spans="1:3">
      <c r="A344" s="88">
        <v>2040599</v>
      </c>
      <c r="B344" s="88" t="s">
        <v>964</v>
      </c>
      <c r="C344" s="83"/>
    </row>
    <row r="345" s="111" customFormat="1" ht="17.25" customHeight="1" spans="1:3">
      <c r="A345" s="88">
        <v>20406</v>
      </c>
      <c r="B345" s="78" t="s">
        <v>965</v>
      </c>
      <c r="C345" s="80">
        <f>SUM(C346:C358)</f>
        <v>843</v>
      </c>
    </row>
    <row r="346" s="111" customFormat="1" ht="17.25" customHeight="1" spans="1:3">
      <c r="A346" s="88">
        <v>2040601</v>
      </c>
      <c r="B346" s="88" t="s">
        <v>762</v>
      </c>
      <c r="C346" s="83">
        <v>631</v>
      </c>
    </row>
    <row r="347" s="111" customFormat="1" ht="17.25" customHeight="1" spans="1:3">
      <c r="A347" s="88">
        <v>2040602</v>
      </c>
      <c r="B347" s="88" t="s">
        <v>763</v>
      </c>
      <c r="C347" s="83">
        <v>14</v>
      </c>
    </row>
    <row r="348" s="111" customFormat="1" ht="17.25" customHeight="1" spans="1:3">
      <c r="A348" s="88">
        <v>2040603</v>
      </c>
      <c r="B348" s="88" t="s">
        <v>764</v>
      </c>
      <c r="C348" s="83"/>
    </row>
    <row r="349" s="111" customFormat="1" ht="17.25" customHeight="1" spans="1:3">
      <c r="A349" s="88">
        <v>2040604</v>
      </c>
      <c r="B349" s="88" t="s">
        <v>966</v>
      </c>
      <c r="C349" s="83">
        <v>55</v>
      </c>
    </row>
    <row r="350" s="111" customFormat="1" ht="17.25" customHeight="1" spans="1:3">
      <c r="A350" s="88">
        <v>2040605</v>
      </c>
      <c r="B350" s="88" t="s">
        <v>967</v>
      </c>
      <c r="C350" s="83">
        <v>9</v>
      </c>
    </row>
    <row r="351" s="111" customFormat="1" ht="17.25" customHeight="1" spans="1:3">
      <c r="A351" s="88">
        <v>2040606</v>
      </c>
      <c r="B351" s="88" t="s">
        <v>968</v>
      </c>
      <c r="C351" s="83"/>
    </row>
    <row r="352" s="111" customFormat="1" ht="17.25" customHeight="1" spans="1:3">
      <c r="A352" s="88">
        <v>2040607</v>
      </c>
      <c r="B352" s="88" t="s">
        <v>969</v>
      </c>
      <c r="C352" s="83">
        <v>8</v>
      </c>
    </row>
    <row r="353" s="111" customFormat="1" ht="17.25" customHeight="1" spans="1:3">
      <c r="A353" s="88">
        <v>2040608</v>
      </c>
      <c r="B353" s="88" t="s">
        <v>970</v>
      </c>
      <c r="C353" s="83"/>
    </row>
    <row r="354" s="111" customFormat="1" ht="17.25" customHeight="1" spans="1:3">
      <c r="A354" s="88">
        <v>2040610</v>
      </c>
      <c r="B354" s="88" t="s">
        <v>971</v>
      </c>
      <c r="C354" s="83"/>
    </row>
    <row r="355" s="111" customFormat="1" ht="17.25" customHeight="1" spans="1:3">
      <c r="A355" s="88">
        <v>2040612</v>
      </c>
      <c r="B355" s="88" t="s">
        <v>972</v>
      </c>
      <c r="C355" s="83"/>
    </row>
    <row r="356" s="111" customFormat="1" ht="17.25" customHeight="1" spans="1:3">
      <c r="A356" s="88">
        <v>2040613</v>
      </c>
      <c r="B356" s="88" t="s">
        <v>802</v>
      </c>
      <c r="C356" s="83"/>
    </row>
    <row r="357" s="111" customFormat="1" ht="17.25" customHeight="1" spans="1:3">
      <c r="A357" s="88">
        <v>2040650</v>
      </c>
      <c r="B357" s="88" t="s">
        <v>771</v>
      </c>
      <c r="C357" s="83"/>
    </row>
    <row r="358" s="111" customFormat="1" ht="17.25" customHeight="1" spans="1:3">
      <c r="A358" s="88">
        <v>2040699</v>
      </c>
      <c r="B358" s="88" t="s">
        <v>973</v>
      </c>
      <c r="C358" s="83">
        <v>126</v>
      </c>
    </row>
    <row r="359" s="111" customFormat="1" ht="17.25" customHeight="1" spans="1:3">
      <c r="A359" s="88">
        <v>20407</v>
      </c>
      <c r="B359" s="78" t="s">
        <v>974</v>
      </c>
      <c r="C359" s="80">
        <f>SUM(C360:C368)</f>
        <v>0</v>
      </c>
    </row>
    <row r="360" s="111" customFormat="1" ht="17.25" customHeight="1" spans="1:3">
      <c r="A360" s="88">
        <v>2040701</v>
      </c>
      <c r="B360" s="88" t="s">
        <v>762</v>
      </c>
      <c r="C360" s="83"/>
    </row>
    <row r="361" s="111" customFormat="1" ht="17.25" customHeight="1" spans="1:3">
      <c r="A361" s="88">
        <v>2040702</v>
      </c>
      <c r="B361" s="88" t="s">
        <v>763</v>
      </c>
      <c r="C361" s="83"/>
    </row>
    <row r="362" s="111" customFormat="1" ht="17.25" customHeight="1" spans="1:3">
      <c r="A362" s="88">
        <v>2040703</v>
      </c>
      <c r="B362" s="88" t="s">
        <v>764</v>
      </c>
      <c r="C362" s="83"/>
    </row>
    <row r="363" s="111" customFormat="1" ht="17.25" customHeight="1" spans="1:3">
      <c r="A363" s="88">
        <v>2040704</v>
      </c>
      <c r="B363" s="88" t="s">
        <v>975</v>
      </c>
      <c r="C363" s="83"/>
    </row>
    <row r="364" s="111" customFormat="1" ht="17.25" customHeight="1" spans="1:3">
      <c r="A364" s="88">
        <v>2040705</v>
      </c>
      <c r="B364" s="88" t="s">
        <v>976</v>
      </c>
      <c r="C364" s="83"/>
    </row>
    <row r="365" s="111" customFormat="1" ht="17.25" customHeight="1" spans="1:3">
      <c r="A365" s="88">
        <v>2040706</v>
      </c>
      <c r="B365" s="88" t="s">
        <v>977</v>
      </c>
      <c r="C365" s="83"/>
    </row>
    <row r="366" s="111" customFormat="1" ht="17.25" customHeight="1" spans="1:3">
      <c r="A366" s="88">
        <v>2040707</v>
      </c>
      <c r="B366" s="88" t="s">
        <v>802</v>
      </c>
      <c r="C366" s="83"/>
    </row>
    <row r="367" s="111" customFormat="1" ht="17.25" customHeight="1" spans="1:3">
      <c r="A367" s="88">
        <v>2040750</v>
      </c>
      <c r="B367" s="88" t="s">
        <v>771</v>
      </c>
      <c r="C367" s="83"/>
    </row>
    <row r="368" s="111" customFormat="1" ht="17.25" customHeight="1" spans="1:3">
      <c r="A368" s="88">
        <v>2040799</v>
      </c>
      <c r="B368" s="88" t="s">
        <v>978</v>
      </c>
      <c r="C368" s="83"/>
    </row>
    <row r="369" s="111" customFormat="1" ht="17.25" customHeight="1" spans="1:3">
      <c r="A369" s="88">
        <v>20408</v>
      </c>
      <c r="B369" s="78" t="s">
        <v>979</v>
      </c>
      <c r="C369" s="80">
        <f>SUM(C370:C378)</f>
        <v>0</v>
      </c>
    </row>
    <row r="370" s="111" customFormat="1" ht="17.25" customHeight="1" spans="1:3">
      <c r="A370" s="88">
        <v>2040801</v>
      </c>
      <c r="B370" s="88" t="s">
        <v>762</v>
      </c>
      <c r="C370" s="83"/>
    </row>
    <row r="371" s="111" customFormat="1" ht="17.25" customHeight="1" spans="1:3">
      <c r="A371" s="88">
        <v>2040802</v>
      </c>
      <c r="B371" s="88" t="s">
        <v>763</v>
      </c>
      <c r="C371" s="83"/>
    </row>
    <row r="372" s="111" customFormat="1" ht="17.25" customHeight="1" spans="1:3">
      <c r="A372" s="88">
        <v>2040803</v>
      </c>
      <c r="B372" s="88" t="s">
        <v>764</v>
      </c>
      <c r="C372" s="83"/>
    </row>
    <row r="373" s="111" customFormat="1" ht="17.25" customHeight="1" spans="1:3">
      <c r="A373" s="88">
        <v>2040804</v>
      </c>
      <c r="B373" s="88" t="s">
        <v>980</v>
      </c>
      <c r="C373" s="83"/>
    </row>
    <row r="374" s="111" customFormat="1" ht="17.25" customHeight="1" spans="1:3">
      <c r="A374" s="88">
        <v>2040805</v>
      </c>
      <c r="B374" s="88" t="s">
        <v>981</v>
      </c>
      <c r="C374" s="83"/>
    </row>
    <row r="375" s="111" customFormat="1" ht="17.25" customHeight="1" spans="1:3">
      <c r="A375" s="88">
        <v>2040806</v>
      </c>
      <c r="B375" s="88" t="s">
        <v>982</v>
      </c>
      <c r="C375" s="83"/>
    </row>
    <row r="376" s="111" customFormat="1" ht="17.25" customHeight="1" spans="1:3">
      <c r="A376" s="88">
        <v>2040807</v>
      </c>
      <c r="B376" s="88" t="s">
        <v>802</v>
      </c>
      <c r="C376" s="83"/>
    </row>
    <row r="377" s="111" customFormat="1" ht="17.25" customHeight="1" spans="1:3">
      <c r="A377" s="88">
        <v>2040850</v>
      </c>
      <c r="B377" s="88" t="s">
        <v>771</v>
      </c>
      <c r="C377" s="83"/>
    </row>
    <row r="378" s="111" customFormat="1" ht="17.25" customHeight="1" spans="1:3">
      <c r="A378" s="88">
        <v>2040899</v>
      </c>
      <c r="B378" s="88" t="s">
        <v>983</v>
      </c>
      <c r="C378" s="83"/>
    </row>
    <row r="379" s="111" customFormat="1" ht="17.25" customHeight="1" spans="1:3">
      <c r="A379" s="88">
        <v>20409</v>
      </c>
      <c r="B379" s="78" t="s">
        <v>984</v>
      </c>
      <c r="C379" s="80">
        <f>SUM(C380:C386)</f>
        <v>0</v>
      </c>
    </row>
    <row r="380" s="111" customFormat="1" ht="17.25" customHeight="1" spans="1:3">
      <c r="A380" s="88">
        <v>2040901</v>
      </c>
      <c r="B380" s="88" t="s">
        <v>762</v>
      </c>
      <c r="C380" s="83"/>
    </row>
    <row r="381" s="111" customFormat="1" ht="17.25" customHeight="1" spans="1:3">
      <c r="A381" s="88">
        <v>2040902</v>
      </c>
      <c r="B381" s="88" t="s">
        <v>763</v>
      </c>
      <c r="C381" s="83"/>
    </row>
    <row r="382" s="111" customFormat="1" ht="17.25" customHeight="1" spans="1:3">
      <c r="A382" s="88">
        <v>2040903</v>
      </c>
      <c r="B382" s="88" t="s">
        <v>764</v>
      </c>
      <c r="C382" s="83"/>
    </row>
    <row r="383" s="111" customFormat="1" ht="17.25" customHeight="1" spans="1:3">
      <c r="A383" s="88">
        <v>2040904</v>
      </c>
      <c r="B383" s="88" t="s">
        <v>985</v>
      </c>
      <c r="C383" s="83"/>
    </row>
    <row r="384" s="111" customFormat="1" ht="17.25" customHeight="1" spans="1:3">
      <c r="A384" s="88">
        <v>2040905</v>
      </c>
      <c r="B384" s="88" t="s">
        <v>986</v>
      </c>
      <c r="C384" s="83"/>
    </row>
    <row r="385" s="111" customFormat="1" ht="17.25" customHeight="1" spans="1:3">
      <c r="A385" s="88">
        <v>2040950</v>
      </c>
      <c r="B385" s="88" t="s">
        <v>771</v>
      </c>
      <c r="C385" s="83"/>
    </row>
    <row r="386" s="111" customFormat="1" ht="17.25" customHeight="1" spans="1:3">
      <c r="A386" s="88">
        <v>2040999</v>
      </c>
      <c r="B386" s="88" t="s">
        <v>987</v>
      </c>
      <c r="C386" s="83"/>
    </row>
    <row r="387" s="111" customFormat="1" ht="17.25" customHeight="1" spans="1:3">
      <c r="A387" s="88">
        <v>20410</v>
      </c>
      <c r="B387" s="78" t="s">
        <v>988</v>
      </c>
      <c r="C387" s="80">
        <f>SUM(C388:C392)</f>
        <v>0</v>
      </c>
    </row>
    <row r="388" s="111" customFormat="1" ht="17.25" customHeight="1" spans="1:3">
      <c r="A388" s="88">
        <v>2041001</v>
      </c>
      <c r="B388" s="88" t="s">
        <v>762</v>
      </c>
      <c r="C388" s="83"/>
    </row>
    <row r="389" s="111" customFormat="1" ht="17.25" customHeight="1" spans="1:3">
      <c r="A389" s="88">
        <v>2041002</v>
      </c>
      <c r="B389" s="88" t="s">
        <v>763</v>
      </c>
      <c r="C389" s="83"/>
    </row>
    <row r="390" s="111" customFormat="1" ht="17.25" customHeight="1" spans="1:3">
      <c r="A390" s="88">
        <v>2041006</v>
      </c>
      <c r="B390" s="88" t="s">
        <v>802</v>
      </c>
      <c r="C390" s="83"/>
    </row>
    <row r="391" s="111" customFormat="1" ht="17.25" customHeight="1" spans="1:3">
      <c r="A391" s="88">
        <v>2041007</v>
      </c>
      <c r="B391" s="88" t="s">
        <v>989</v>
      </c>
      <c r="C391" s="83"/>
    </row>
    <row r="392" s="111" customFormat="1" ht="17.25" customHeight="1" spans="1:3">
      <c r="A392" s="88">
        <v>2041099</v>
      </c>
      <c r="B392" s="88" t="s">
        <v>990</v>
      </c>
      <c r="C392" s="83"/>
    </row>
    <row r="393" s="111" customFormat="1" ht="17.25" customHeight="1" spans="1:3">
      <c r="A393" s="88">
        <v>20499</v>
      </c>
      <c r="B393" s="78" t="s">
        <v>991</v>
      </c>
      <c r="C393" s="80">
        <f>SUM(C394:C395)</f>
        <v>802</v>
      </c>
    </row>
    <row r="394" s="111" customFormat="1" ht="17.25" customHeight="1" spans="1:3">
      <c r="A394" s="88">
        <v>2049902</v>
      </c>
      <c r="B394" s="88" t="s">
        <v>992</v>
      </c>
      <c r="C394" s="83">
        <v>17</v>
      </c>
    </row>
    <row r="395" s="111" customFormat="1" ht="17.25" customHeight="1" spans="1:3">
      <c r="A395" s="88">
        <v>2049999</v>
      </c>
      <c r="B395" s="88" t="s">
        <v>993</v>
      </c>
      <c r="C395" s="83">
        <v>785</v>
      </c>
    </row>
    <row r="396" s="111" customFormat="1" ht="17.25" customHeight="1" spans="1:3">
      <c r="A396" s="88">
        <v>205</v>
      </c>
      <c r="B396" s="78" t="s">
        <v>994</v>
      </c>
      <c r="C396" s="80">
        <f>SUM(C397,C402,C409,C415,C421,C425,C429,C433,C439,C446)</f>
        <v>54280</v>
      </c>
    </row>
    <row r="397" s="111" customFormat="1" ht="17.25" customHeight="1" spans="1:3">
      <c r="A397" s="88">
        <v>20501</v>
      </c>
      <c r="B397" s="78" t="s">
        <v>995</v>
      </c>
      <c r="C397" s="80">
        <f>SUM(C398:C401)</f>
        <v>1558</v>
      </c>
    </row>
    <row r="398" s="111" customFormat="1" ht="17.25" customHeight="1" spans="1:3">
      <c r="A398" s="88">
        <v>2050101</v>
      </c>
      <c r="B398" s="88" t="s">
        <v>762</v>
      </c>
      <c r="C398" s="83">
        <v>698</v>
      </c>
    </row>
    <row r="399" s="111" customFormat="1" ht="17.25" customHeight="1" spans="1:3">
      <c r="A399" s="88">
        <v>2050102</v>
      </c>
      <c r="B399" s="88" t="s">
        <v>763</v>
      </c>
      <c r="C399" s="83">
        <v>11</v>
      </c>
    </row>
    <row r="400" s="111" customFormat="1" ht="17.25" customHeight="1" spans="1:3">
      <c r="A400" s="88">
        <v>2050103</v>
      </c>
      <c r="B400" s="88" t="s">
        <v>764</v>
      </c>
      <c r="C400" s="83"/>
    </row>
    <row r="401" s="111" customFormat="1" ht="17.25" customHeight="1" spans="1:3">
      <c r="A401" s="88">
        <v>2050199</v>
      </c>
      <c r="B401" s="88" t="s">
        <v>996</v>
      </c>
      <c r="C401" s="83">
        <v>849</v>
      </c>
    </row>
    <row r="402" s="111" customFormat="1" ht="17.25" customHeight="1" spans="1:3">
      <c r="A402" s="88">
        <v>20502</v>
      </c>
      <c r="B402" s="78" t="s">
        <v>997</v>
      </c>
      <c r="C402" s="80">
        <f>SUM(C403:C408)</f>
        <v>46781</v>
      </c>
    </row>
    <row r="403" s="111" customFormat="1" ht="17.25" customHeight="1" spans="1:3">
      <c r="A403" s="88">
        <v>2050201</v>
      </c>
      <c r="B403" s="88" t="s">
        <v>998</v>
      </c>
      <c r="C403" s="83">
        <v>2737</v>
      </c>
    </row>
    <row r="404" s="111" customFormat="1" ht="17.25" customHeight="1" spans="1:3">
      <c r="A404" s="88">
        <v>2050202</v>
      </c>
      <c r="B404" s="88" t="s">
        <v>999</v>
      </c>
      <c r="C404" s="83">
        <v>21556</v>
      </c>
    </row>
    <row r="405" s="111" customFormat="1" ht="17.25" customHeight="1" spans="1:3">
      <c r="A405" s="88">
        <v>2050203</v>
      </c>
      <c r="B405" s="88" t="s">
        <v>1000</v>
      </c>
      <c r="C405" s="83">
        <v>16784</v>
      </c>
    </row>
    <row r="406" s="111" customFormat="1" ht="17.25" customHeight="1" spans="1:3">
      <c r="A406" s="88">
        <v>2050204</v>
      </c>
      <c r="B406" s="88" t="s">
        <v>1001</v>
      </c>
      <c r="C406" s="83">
        <v>5677</v>
      </c>
    </row>
    <row r="407" s="111" customFormat="1" ht="17.25" customHeight="1" spans="1:3">
      <c r="A407" s="88">
        <v>2050205</v>
      </c>
      <c r="B407" s="88" t="s">
        <v>1002</v>
      </c>
      <c r="C407" s="83">
        <v>27</v>
      </c>
    </row>
    <row r="408" s="111" customFormat="1" ht="17.25" customHeight="1" spans="1:3">
      <c r="A408" s="88">
        <v>2050299</v>
      </c>
      <c r="B408" s="88" t="s">
        <v>1003</v>
      </c>
      <c r="C408" s="83"/>
    </row>
    <row r="409" s="111" customFormat="1" ht="17.25" customHeight="1" spans="1:3">
      <c r="A409" s="88">
        <v>20503</v>
      </c>
      <c r="B409" s="78" t="s">
        <v>1004</v>
      </c>
      <c r="C409" s="80">
        <f>SUM(C410:C414)</f>
        <v>4617</v>
      </c>
    </row>
    <row r="410" s="111" customFormat="1" ht="17.25" customHeight="1" spans="1:3">
      <c r="A410" s="88">
        <v>2050301</v>
      </c>
      <c r="B410" s="88" t="s">
        <v>1005</v>
      </c>
      <c r="C410" s="83"/>
    </row>
    <row r="411" s="111" customFormat="1" ht="17.25" customHeight="1" spans="1:3">
      <c r="A411" s="88">
        <v>2050302</v>
      </c>
      <c r="B411" s="88" t="s">
        <v>1006</v>
      </c>
      <c r="C411" s="83">
        <v>4617</v>
      </c>
    </row>
    <row r="412" s="111" customFormat="1" ht="17.25" customHeight="1" spans="1:3">
      <c r="A412" s="88">
        <v>2050303</v>
      </c>
      <c r="B412" s="88" t="s">
        <v>1007</v>
      </c>
      <c r="C412" s="83"/>
    </row>
    <row r="413" s="111" customFormat="1" ht="17.25" customHeight="1" spans="1:3">
      <c r="A413" s="88">
        <v>2050305</v>
      </c>
      <c r="B413" s="88" t="s">
        <v>1008</v>
      </c>
      <c r="C413" s="83"/>
    </row>
    <row r="414" s="111" customFormat="1" ht="17.25" customHeight="1" spans="1:3">
      <c r="A414" s="88">
        <v>2050399</v>
      </c>
      <c r="B414" s="88" t="s">
        <v>1009</v>
      </c>
      <c r="C414" s="83"/>
    </row>
    <row r="415" s="111" customFormat="1" ht="17.25" customHeight="1" spans="1:3">
      <c r="A415" s="88">
        <v>20504</v>
      </c>
      <c r="B415" s="78" t="s">
        <v>1010</v>
      </c>
      <c r="C415" s="80">
        <f>SUM(C416:C420)</f>
        <v>0</v>
      </c>
    </row>
    <row r="416" s="111" customFormat="1" ht="17.25" customHeight="1" spans="1:3">
      <c r="A416" s="88">
        <v>2050401</v>
      </c>
      <c r="B416" s="88" t="s">
        <v>1011</v>
      </c>
      <c r="C416" s="83"/>
    </row>
    <row r="417" s="111" customFormat="1" ht="17.25" customHeight="1" spans="1:3">
      <c r="A417" s="88">
        <v>2050402</v>
      </c>
      <c r="B417" s="88" t="s">
        <v>1012</v>
      </c>
      <c r="C417" s="83"/>
    </row>
    <row r="418" s="111" customFormat="1" ht="17.25" customHeight="1" spans="1:3">
      <c r="A418" s="88">
        <v>2050403</v>
      </c>
      <c r="B418" s="88" t="s">
        <v>1013</v>
      </c>
      <c r="C418" s="83"/>
    </row>
    <row r="419" s="111" customFormat="1" ht="17.25" customHeight="1" spans="1:3">
      <c r="A419" s="88">
        <v>2050404</v>
      </c>
      <c r="B419" s="88" t="s">
        <v>1014</v>
      </c>
      <c r="C419" s="83"/>
    </row>
    <row r="420" s="111" customFormat="1" ht="17.25" customHeight="1" spans="1:3">
      <c r="A420" s="88">
        <v>2050499</v>
      </c>
      <c r="B420" s="88" t="s">
        <v>1015</v>
      </c>
      <c r="C420" s="83"/>
    </row>
    <row r="421" s="111" customFormat="1" ht="17.25" customHeight="1" spans="1:3">
      <c r="A421" s="88">
        <v>20505</v>
      </c>
      <c r="B421" s="78" t="s">
        <v>1016</v>
      </c>
      <c r="C421" s="80">
        <f>SUM(C422:C424)</f>
        <v>0</v>
      </c>
    </row>
    <row r="422" s="111" customFormat="1" ht="17.25" customHeight="1" spans="1:3">
      <c r="A422" s="88">
        <v>2050501</v>
      </c>
      <c r="B422" s="88" t="s">
        <v>1017</v>
      </c>
      <c r="C422" s="83"/>
    </row>
    <row r="423" s="111" customFormat="1" ht="17.25" customHeight="1" spans="1:3">
      <c r="A423" s="88">
        <v>2050502</v>
      </c>
      <c r="B423" s="88" t="s">
        <v>1018</v>
      </c>
      <c r="C423" s="83"/>
    </row>
    <row r="424" s="111" customFormat="1" ht="17.25" customHeight="1" spans="1:3">
      <c r="A424" s="88">
        <v>2050599</v>
      </c>
      <c r="B424" s="88" t="s">
        <v>1019</v>
      </c>
      <c r="C424" s="83"/>
    </row>
    <row r="425" s="111" customFormat="1" ht="17.25" customHeight="1" spans="1:3">
      <c r="A425" s="88">
        <v>20506</v>
      </c>
      <c r="B425" s="78" t="s">
        <v>1020</v>
      </c>
      <c r="C425" s="80">
        <f>SUM(C426:C428)</f>
        <v>0</v>
      </c>
    </row>
    <row r="426" s="111" customFormat="1" ht="17.25" customHeight="1" spans="1:3">
      <c r="A426" s="88">
        <v>2050601</v>
      </c>
      <c r="B426" s="88" t="s">
        <v>1021</v>
      </c>
      <c r="C426" s="83"/>
    </row>
    <row r="427" s="111" customFormat="1" ht="17.25" customHeight="1" spans="1:3">
      <c r="A427" s="88">
        <v>2050602</v>
      </c>
      <c r="B427" s="88" t="s">
        <v>1022</v>
      </c>
      <c r="C427" s="83"/>
    </row>
    <row r="428" s="111" customFormat="1" ht="17.25" customHeight="1" spans="1:3">
      <c r="A428" s="88">
        <v>2050699</v>
      </c>
      <c r="B428" s="88" t="s">
        <v>1023</v>
      </c>
      <c r="C428" s="83"/>
    </row>
    <row r="429" s="111" customFormat="1" ht="17.25" customHeight="1" spans="1:3">
      <c r="A429" s="88">
        <v>20507</v>
      </c>
      <c r="B429" s="78" t="s">
        <v>1024</v>
      </c>
      <c r="C429" s="80">
        <f>SUM(C430:C432)</f>
        <v>0</v>
      </c>
    </row>
    <row r="430" s="111" customFormat="1" ht="17.25" customHeight="1" spans="1:3">
      <c r="A430" s="88">
        <v>2050701</v>
      </c>
      <c r="B430" s="88" t="s">
        <v>1025</v>
      </c>
      <c r="C430" s="83"/>
    </row>
    <row r="431" s="111" customFormat="1" ht="17.25" customHeight="1" spans="1:3">
      <c r="A431" s="88">
        <v>2050702</v>
      </c>
      <c r="B431" s="88" t="s">
        <v>1026</v>
      </c>
      <c r="C431" s="83"/>
    </row>
    <row r="432" s="111" customFormat="1" ht="17.25" customHeight="1" spans="1:3">
      <c r="A432" s="88">
        <v>2050799</v>
      </c>
      <c r="B432" s="88" t="s">
        <v>1027</v>
      </c>
      <c r="C432" s="83"/>
    </row>
    <row r="433" s="111" customFormat="1" ht="17.25" customHeight="1" spans="1:3">
      <c r="A433" s="88">
        <v>20508</v>
      </c>
      <c r="B433" s="78" t="s">
        <v>1028</v>
      </c>
      <c r="C433" s="80">
        <f>SUM(C434:C438)</f>
        <v>719</v>
      </c>
    </row>
    <row r="434" s="111" customFormat="1" ht="17.25" customHeight="1" spans="1:3">
      <c r="A434" s="88">
        <v>2050801</v>
      </c>
      <c r="B434" s="88" t="s">
        <v>1029</v>
      </c>
      <c r="C434" s="83">
        <v>376</v>
      </c>
    </row>
    <row r="435" s="111" customFormat="1" ht="17.25" customHeight="1" spans="1:3">
      <c r="A435" s="88">
        <v>2050802</v>
      </c>
      <c r="B435" s="88" t="s">
        <v>1030</v>
      </c>
      <c r="C435" s="83">
        <v>343</v>
      </c>
    </row>
    <row r="436" s="111" customFormat="1" ht="17.25" customHeight="1" spans="1:3">
      <c r="A436" s="88">
        <v>2050803</v>
      </c>
      <c r="B436" s="88" t="s">
        <v>1031</v>
      </c>
      <c r="C436" s="83"/>
    </row>
    <row r="437" s="111" customFormat="1" ht="17.25" customHeight="1" spans="1:3">
      <c r="A437" s="88">
        <v>2050804</v>
      </c>
      <c r="B437" s="88" t="s">
        <v>1032</v>
      </c>
      <c r="C437" s="83"/>
    </row>
    <row r="438" s="111" customFormat="1" ht="17.25" customHeight="1" spans="1:3">
      <c r="A438" s="88">
        <v>2050899</v>
      </c>
      <c r="B438" s="88" t="s">
        <v>1033</v>
      </c>
      <c r="C438" s="83"/>
    </row>
    <row r="439" s="111" customFormat="1" ht="17.25" customHeight="1" spans="1:3">
      <c r="A439" s="88">
        <v>20509</v>
      </c>
      <c r="B439" s="78" t="s">
        <v>1034</v>
      </c>
      <c r="C439" s="80">
        <f>SUM(C440:C445)</f>
        <v>605</v>
      </c>
    </row>
    <row r="440" s="111" customFormat="1" ht="17.25" customHeight="1" spans="1:3">
      <c r="A440" s="88">
        <v>2050901</v>
      </c>
      <c r="B440" s="88" t="s">
        <v>1035</v>
      </c>
      <c r="C440" s="83"/>
    </row>
    <row r="441" s="111" customFormat="1" ht="17.25" customHeight="1" spans="1:3">
      <c r="A441" s="88">
        <v>2050902</v>
      </c>
      <c r="B441" s="88" t="s">
        <v>1036</v>
      </c>
      <c r="C441" s="83"/>
    </row>
    <row r="442" s="111" customFormat="1" ht="17.25" customHeight="1" spans="1:3">
      <c r="A442" s="88">
        <v>2050903</v>
      </c>
      <c r="B442" s="88" t="s">
        <v>1037</v>
      </c>
      <c r="C442" s="83"/>
    </row>
    <row r="443" s="111" customFormat="1" ht="17.25" customHeight="1" spans="1:3">
      <c r="A443" s="88">
        <v>2050904</v>
      </c>
      <c r="B443" s="88" t="s">
        <v>1038</v>
      </c>
      <c r="C443" s="83"/>
    </row>
    <row r="444" s="111" customFormat="1" ht="17.25" customHeight="1" spans="1:3">
      <c r="A444" s="88">
        <v>2050905</v>
      </c>
      <c r="B444" s="88" t="s">
        <v>1039</v>
      </c>
      <c r="C444" s="83"/>
    </row>
    <row r="445" s="111" customFormat="1" ht="17.25" customHeight="1" spans="1:3">
      <c r="A445" s="88">
        <v>2050999</v>
      </c>
      <c r="B445" s="88" t="s">
        <v>1040</v>
      </c>
      <c r="C445" s="83">
        <v>605</v>
      </c>
    </row>
    <row r="446" s="111" customFormat="1" ht="17.25" customHeight="1" spans="1:3">
      <c r="A446" s="88">
        <v>20599</v>
      </c>
      <c r="B446" s="78" t="s">
        <v>1041</v>
      </c>
      <c r="C446" s="80">
        <f>C447</f>
        <v>0</v>
      </c>
    </row>
    <row r="447" s="111" customFormat="1" ht="17.25" customHeight="1" spans="1:3">
      <c r="A447" s="88">
        <v>2059999</v>
      </c>
      <c r="B447" s="88" t="s">
        <v>1042</v>
      </c>
      <c r="C447" s="83"/>
    </row>
    <row r="448" s="111" customFormat="1" ht="17.25" customHeight="1" spans="1:3">
      <c r="A448" s="88">
        <v>206</v>
      </c>
      <c r="B448" s="78" t="s">
        <v>1043</v>
      </c>
      <c r="C448" s="80">
        <f>SUM(C449,C454,C463,C469,C474,C479,C484,C491,C495,C499)</f>
        <v>7080</v>
      </c>
    </row>
    <row r="449" s="111" customFormat="1" ht="17.25" customHeight="1" spans="1:3">
      <c r="A449" s="88">
        <v>20601</v>
      </c>
      <c r="B449" s="78" t="s">
        <v>1044</v>
      </c>
      <c r="C449" s="80">
        <f>SUM(C450:C453)</f>
        <v>809</v>
      </c>
    </row>
    <row r="450" s="111" customFormat="1" ht="17.25" customHeight="1" spans="1:3">
      <c r="A450" s="88">
        <v>2060101</v>
      </c>
      <c r="B450" s="88" t="s">
        <v>762</v>
      </c>
      <c r="C450" s="83">
        <v>363</v>
      </c>
    </row>
    <row r="451" s="111" customFormat="1" ht="17.25" customHeight="1" spans="1:3">
      <c r="A451" s="88">
        <v>2060102</v>
      </c>
      <c r="B451" s="88" t="s">
        <v>763</v>
      </c>
      <c r="C451" s="83">
        <v>382</v>
      </c>
    </row>
    <row r="452" s="111" customFormat="1" ht="17.25" customHeight="1" spans="1:3">
      <c r="A452" s="88">
        <v>2060103</v>
      </c>
      <c r="B452" s="88" t="s">
        <v>764</v>
      </c>
      <c r="C452" s="83"/>
    </row>
    <row r="453" s="111" customFormat="1" ht="17.25" customHeight="1" spans="1:3">
      <c r="A453" s="88">
        <v>2060199</v>
      </c>
      <c r="B453" s="88" t="s">
        <v>1045</v>
      </c>
      <c r="C453" s="83">
        <v>64</v>
      </c>
    </row>
    <row r="454" s="111" customFormat="1" ht="17.25" customHeight="1" spans="1:3">
      <c r="A454" s="88">
        <v>20602</v>
      </c>
      <c r="B454" s="78" t="s">
        <v>1046</v>
      </c>
      <c r="C454" s="80">
        <f>SUM(C455:C462)</f>
        <v>0</v>
      </c>
    </row>
    <row r="455" s="111" customFormat="1" ht="17.25" customHeight="1" spans="1:3">
      <c r="A455" s="88">
        <v>2060201</v>
      </c>
      <c r="B455" s="88" t="s">
        <v>1047</v>
      </c>
      <c r="C455" s="83"/>
    </row>
    <row r="456" s="111" customFormat="1" ht="17.25" customHeight="1" spans="1:3">
      <c r="A456" s="88">
        <v>2060203</v>
      </c>
      <c r="B456" s="88" t="s">
        <v>1048</v>
      </c>
      <c r="C456" s="83"/>
    </row>
    <row r="457" s="111" customFormat="1" ht="17.25" customHeight="1" spans="1:3">
      <c r="A457" s="88">
        <v>2060204</v>
      </c>
      <c r="B457" s="88" t="s">
        <v>1049</v>
      </c>
      <c r="C457" s="83"/>
    </row>
    <row r="458" s="111" customFormat="1" ht="17.25" customHeight="1" spans="1:3">
      <c r="A458" s="88">
        <v>2060205</v>
      </c>
      <c r="B458" s="88" t="s">
        <v>1050</v>
      </c>
      <c r="C458" s="83"/>
    </row>
    <row r="459" s="111" customFormat="1" ht="17.25" customHeight="1" spans="1:3">
      <c r="A459" s="88">
        <v>2060206</v>
      </c>
      <c r="B459" s="88" t="s">
        <v>1051</v>
      </c>
      <c r="C459" s="83"/>
    </row>
    <row r="460" s="111" customFormat="1" ht="17.25" customHeight="1" spans="1:3">
      <c r="A460" s="88">
        <v>2060207</v>
      </c>
      <c r="B460" s="88" t="s">
        <v>1052</v>
      </c>
      <c r="C460" s="83"/>
    </row>
    <row r="461" s="111" customFormat="1" ht="17.25" customHeight="1" spans="1:3">
      <c r="A461" s="88">
        <v>2060208</v>
      </c>
      <c r="B461" s="88" t="s">
        <v>1053</v>
      </c>
      <c r="C461" s="83"/>
    </row>
    <row r="462" s="111" customFormat="1" ht="17.25" customHeight="1" spans="1:3">
      <c r="A462" s="88">
        <v>2060299</v>
      </c>
      <c r="B462" s="88" t="s">
        <v>1054</v>
      </c>
      <c r="C462" s="83"/>
    </row>
    <row r="463" s="111" customFormat="1" ht="17.25" customHeight="1" spans="1:3">
      <c r="A463" s="88">
        <v>20603</v>
      </c>
      <c r="B463" s="78" t="s">
        <v>1055</v>
      </c>
      <c r="C463" s="80">
        <f>SUM(C464:C468)</f>
        <v>0</v>
      </c>
    </row>
    <row r="464" s="111" customFormat="1" ht="17.25" customHeight="1" spans="1:3">
      <c r="A464" s="88">
        <v>2060301</v>
      </c>
      <c r="B464" s="88" t="s">
        <v>1047</v>
      </c>
      <c r="C464" s="83"/>
    </row>
    <row r="465" s="111" customFormat="1" ht="17.25" customHeight="1" spans="1:3">
      <c r="A465" s="88">
        <v>2060302</v>
      </c>
      <c r="B465" s="88" t="s">
        <v>1056</v>
      </c>
      <c r="C465" s="83"/>
    </row>
    <row r="466" s="111" customFormat="1" ht="17.25" customHeight="1" spans="1:3">
      <c r="A466" s="88">
        <v>2060303</v>
      </c>
      <c r="B466" s="88" t="s">
        <v>1057</v>
      </c>
      <c r="C466" s="83"/>
    </row>
    <row r="467" s="111" customFormat="1" ht="17.25" customHeight="1" spans="1:3">
      <c r="A467" s="88">
        <v>2060304</v>
      </c>
      <c r="B467" s="88" t="s">
        <v>1058</v>
      </c>
      <c r="C467" s="83"/>
    </row>
    <row r="468" s="111" customFormat="1" ht="17.25" customHeight="1" spans="1:3">
      <c r="A468" s="88">
        <v>2060399</v>
      </c>
      <c r="B468" s="88" t="s">
        <v>1059</v>
      </c>
      <c r="C468" s="83"/>
    </row>
    <row r="469" s="111" customFormat="1" ht="17.25" customHeight="1" spans="1:3">
      <c r="A469" s="88">
        <v>20604</v>
      </c>
      <c r="B469" s="78" t="s">
        <v>1060</v>
      </c>
      <c r="C469" s="80">
        <f>SUM(C470:C473)</f>
        <v>20</v>
      </c>
    </row>
    <row r="470" s="111" customFormat="1" ht="17.25" customHeight="1" spans="1:3">
      <c r="A470" s="88">
        <v>2060401</v>
      </c>
      <c r="B470" s="88" t="s">
        <v>1047</v>
      </c>
      <c r="C470" s="83"/>
    </row>
    <row r="471" s="111" customFormat="1" ht="17.25" customHeight="1" spans="1:3">
      <c r="A471" s="88">
        <v>2060404</v>
      </c>
      <c r="B471" s="88" t="s">
        <v>1061</v>
      </c>
      <c r="C471" s="83">
        <v>20</v>
      </c>
    </row>
    <row r="472" s="111" customFormat="1" ht="17.25" customHeight="1" spans="1:3">
      <c r="A472" s="88">
        <v>2060405</v>
      </c>
      <c r="B472" s="88" t="s">
        <v>1062</v>
      </c>
      <c r="C472" s="83"/>
    </row>
    <row r="473" s="111" customFormat="1" ht="17.25" customHeight="1" spans="1:3">
      <c r="A473" s="88">
        <v>2060499</v>
      </c>
      <c r="B473" s="88" t="s">
        <v>1063</v>
      </c>
      <c r="C473" s="83"/>
    </row>
    <row r="474" s="111" customFormat="1" ht="17.25" customHeight="1" spans="1:3">
      <c r="A474" s="88">
        <v>20605</v>
      </c>
      <c r="B474" s="78" t="s">
        <v>1064</v>
      </c>
      <c r="C474" s="80">
        <f>SUM(C475:C478)</f>
        <v>155</v>
      </c>
    </row>
    <row r="475" s="111" customFormat="1" ht="17.25" customHeight="1" spans="1:3">
      <c r="A475" s="88">
        <v>2060501</v>
      </c>
      <c r="B475" s="88" t="s">
        <v>1047</v>
      </c>
      <c r="C475" s="83"/>
    </row>
    <row r="476" s="111" customFormat="1" ht="17.25" customHeight="1" spans="1:3">
      <c r="A476" s="88">
        <v>2060502</v>
      </c>
      <c r="B476" s="88" t="s">
        <v>1065</v>
      </c>
      <c r="C476" s="83"/>
    </row>
    <row r="477" s="111" customFormat="1" ht="17.25" customHeight="1" spans="1:3">
      <c r="A477" s="88">
        <v>2060503</v>
      </c>
      <c r="B477" s="88" t="s">
        <v>1066</v>
      </c>
      <c r="C477" s="83"/>
    </row>
    <row r="478" s="111" customFormat="1" ht="17.25" customHeight="1" spans="1:3">
      <c r="A478" s="88">
        <v>2060599</v>
      </c>
      <c r="B478" s="88" t="s">
        <v>1067</v>
      </c>
      <c r="C478" s="83">
        <v>155</v>
      </c>
    </row>
    <row r="479" s="111" customFormat="1" ht="17.25" customHeight="1" spans="1:3">
      <c r="A479" s="88">
        <v>20606</v>
      </c>
      <c r="B479" s="78" t="s">
        <v>1068</v>
      </c>
      <c r="C479" s="80">
        <f>SUM(C480:C483)</f>
        <v>0</v>
      </c>
    </row>
    <row r="480" s="111" customFormat="1" ht="17.25" customHeight="1" spans="1:3">
      <c r="A480" s="88">
        <v>2060601</v>
      </c>
      <c r="B480" s="88" t="s">
        <v>1069</v>
      </c>
      <c r="C480" s="83"/>
    </row>
    <row r="481" s="111" customFormat="1" ht="17.25" customHeight="1" spans="1:3">
      <c r="A481" s="88">
        <v>2060602</v>
      </c>
      <c r="B481" s="88" t="s">
        <v>1070</v>
      </c>
      <c r="C481" s="83"/>
    </row>
    <row r="482" s="111" customFormat="1" ht="17.25" customHeight="1" spans="1:3">
      <c r="A482" s="88">
        <v>2060603</v>
      </c>
      <c r="B482" s="88" t="s">
        <v>1071</v>
      </c>
      <c r="C482" s="83"/>
    </row>
    <row r="483" s="111" customFormat="1" ht="17.25" customHeight="1" spans="1:3">
      <c r="A483" s="88">
        <v>2060699</v>
      </c>
      <c r="B483" s="88" t="s">
        <v>1072</v>
      </c>
      <c r="C483" s="83"/>
    </row>
    <row r="484" s="111" customFormat="1" ht="17.25" customHeight="1" spans="1:3">
      <c r="A484" s="88">
        <v>20607</v>
      </c>
      <c r="B484" s="78" t="s">
        <v>1073</v>
      </c>
      <c r="C484" s="80">
        <f>SUM(C485:C490)</f>
        <v>180</v>
      </c>
    </row>
    <row r="485" s="111" customFormat="1" ht="17.25" customHeight="1" spans="1:3">
      <c r="A485" s="88">
        <v>2060701</v>
      </c>
      <c r="B485" s="88" t="s">
        <v>1047</v>
      </c>
      <c r="C485" s="83">
        <v>112</v>
      </c>
    </row>
    <row r="486" s="111" customFormat="1" ht="17.25" customHeight="1" spans="1:3">
      <c r="A486" s="88">
        <v>2060702</v>
      </c>
      <c r="B486" s="88" t="s">
        <v>1074</v>
      </c>
      <c r="C486" s="83">
        <v>63</v>
      </c>
    </row>
    <row r="487" s="111" customFormat="1" ht="17.25" customHeight="1" spans="1:3">
      <c r="A487" s="88">
        <v>2060703</v>
      </c>
      <c r="B487" s="88" t="s">
        <v>1075</v>
      </c>
      <c r="C487" s="83"/>
    </row>
    <row r="488" s="111" customFormat="1" ht="17.25" customHeight="1" spans="1:3">
      <c r="A488" s="88">
        <v>2060704</v>
      </c>
      <c r="B488" s="88" t="s">
        <v>1076</v>
      </c>
      <c r="C488" s="83"/>
    </row>
    <row r="489" s="111" customFormat="1" ht="17.25" customHeight="1" spans="1:3">
      <c r="A489" s="88">
        <v>2060705</v>
      </c>
      <c r="B489" s="88" t="s">
        <v>1077</v>
      </c>
      <c r="C489" s="83">
        <v>5</v>
      </c>
    </row>
    <row r="490" s="111" customFormat="1" ht="17.25" customHeight="1" spans="1:3">
      <c r="A490" s="88">
        <v>2060799</v>
      </c>
      <c r="B490" s="88" t="s">
        <v>1078</v>
      </c>
      <c r="C490" s="83"/>
    </row>
    <row r="491" s="111" customFormat="1" ht="17.25" customHeight="1" spans="1:3">
      <c r="A491" s="88">
        <v>20608</v>
      </c>
      <c r="B491" s="78" t="s">
        <v>1079</v>
      </c>
      <c r="C491" s="80">
        <f>SUM(C492:C494)</f>
        <v>0</v>
      </c>
    </row>
    <row r="492" s="111" customFormat="1" ht="17.25" customHeight="1" spans="1:3">
      <c r="A492" s="88">
        <v>2060801</v>
      </c>
      <c r="B492" s="88" t="s">
        <v>1080</v>
      </c>
      <c r="C492" s="83"/>
    </row>
    <row r="493" s="111" customFormat="1" ht="17.25" customHeight="1" spans="1:3">
      <c r="A493" s="88">
        <v>2060802</v>
      </c>
      <c r="B493" s="88" t="s">
        <v>1081</v>
      </c>
      <c r="C493" s="83"/>
    </row>
    <row r="494" s="111" customFormat="1" ht="17.25" customHeight="1" spans="1:3">
      <c r="A494" s="88">
        <v>2060899</v>
      </c>
      <c r="B494" s="88" t="s">
        <v>1082</v>
      </c>
      <c r="C494" s="83"/>
    </row>
    <row r="495" s="111" customFormat="1" ht="17.25" customHeight="1" spans="1:3">
      <c r="A495" s="88">
        <v>20609</v>
      </c>
      <c r="B495" s="78" t="s">
        <v>1083</v>
      </c>
      <c r="C495" s="80">
        <f>SUM(C496:C498)</f>
        <v>0</v>
      </c>
    </row>
    <row r="496" s="111" customFormat="1" ht="17.25" customHeight="1" spans="1:3">
      <c r="A496" s="88">
        <v>2060901</v>
      </c>
      <c r="B496" s="88" t="s">
        <v>1084</v>
      </c>
      <c r="C496" s="83"/>
    </row>
    <row r="497" s="111" customFormat="1" ht="17.25" customHeight="1" spans="1:3">
      <c r="A497" s="88">
        <v>2060902</v>
      </c>
      <c r="B497" s="88" t="s">
        <v>1085</v>
      </c>
      <c r="C497" s="83"/>
    </row>
    <row r="498" s="111" customFormat="1" ht="17.25" customHeight="1" spans="1:3">
      <c r="A498" s="88">
        <v>2060999</v>
      </c>
      <c r="B498" s="88" t="s">
        <v>1086</v>
      </c>
      <c r="C498" s="83"/>
    </row>
    <row r="499" s="111" customFormat="1" ht="17.25" customHeight="1" spans="1:3">
      <c r="A499" s="88">
        <v>20699</v>
      </c>
      <c r="B499" s="78" t="s">
        <v>1087</v>
      </c>
      <c r="C499" s="80">
        <f>SUM(C500:C503)</f>
        <v>5916</v>
      </c>
    </row>
    <row r="500" s="111" customFormat="1" ht="17.25" customHeight="1" spans="1:3">
      <c r="A500" s="88">
        <v>2069901</v>
      </c>
      <c r="B500" s="88" t="s">
        <v>1088</v>
      </c>
      <c r="C500" s="83"/>
    </row>
    <row r="501" s="111" customFormat="1" ht="17.25" customHeight="1" spans="1:3">
      <c r="A501" s="88">
        <v>2069902</v>
      </c>
      <c r="B501" s="88" t="s">
        <v>1089</v>
      </c>
      <c r="C501" s="83"/>
    </row>
    <row r="502" s="111" customFormat="1" ht="17.25" customHeight="1" spans="1:3">
      <c r="A502" s="88">
        <v>2069903</v>
      </c>
      <c r="B502" s="88" t="s">
        <v>1090</v>
      </c>
      <c r="C502" s="83"/>
    </row>
    <row r="503" s="111" customFormat="1" ht="17.25" customHeight="1" spans="1:3">
      <c r="A503" s="88">
        <v>2069999</v>
      </c>
      <c r="B503" s="88" t="s">
        <v>1091</v>
      </c>
      <c r="C503" s="83">
        <v>5916</v>
      </c>
    </row>
    <row r="504" s="111" customFormat="1" ht="17.25" customHeight="1" spans="1:3">
      <c r="A504" s="88">
        <v>207</v>
      </c>
      <c r="B504" s="78" t="s">
        <v>1092</v>
      </c>
      <c r="C504" s="80">
        <f>SUM(C505,C521,C529,C540,C549,C557)</f>
        <v>4780</v>
      </c>
    </row>
    <row r="505" s="111" customFormat="1" ht="17.25" customHeight="1" spans="1:3">
      <c r="A505" s="88">
        <v>20701</v>
      </c>
      <c r="B505" s="78" t="s">
        <v>1093</v>
      </c>
      <c r="C505" s="80">
        <f>SUM(C506:C520)</f>
        <v>1137</v>
      </c>
    </row>
    <row r="506" s="111" customFormat="1" ht="17.25" customHeight="1" spans="1:3">
      <c r="A506" s="88">
        <v>2070101</v>
      </c>
      <c r="B506" s="88" t="s">
        <v>762</v>
      </c>
      <c r="C506" s="83">
        <v>601</v>
      </c>
    </row>
    <row r="507" s="111" customFormat="1" ht="17.25" customHeight="1" spans="1:3">
      <c r="A507" s="88">
        <v>2070102</v>
      </c>
      <c r="B507" s="88" t="s">
        <v>763</v>
      </c>
      <c r="C507" s="83">
        <v>26</v>
      </c>
    </row>
    <row r="508" s="111" customFormat="1" ht="17.25" customHeight="1" spans="1:3">
      <c r="A508" s="88">
        <v>2070103</v>
      </c>
      <c r="B508" s="88" t="s">
        <v>764</v>
      </c>
      <c r="C508" s="83"/>
    </row>
    <row r="509" s="111" customFormat="1" ht="17.25" customHeight="1" spans="1:3">
      <c r="A509" s="88">
        <v>2070104</v>
      </c>
      <c r="B509" s="88" t="s">
        <v>1094</v>
      </c>
      <c r="C509" s="83">
        <v>70</v>
      </c>
    </row>
    <row r="510" s="111" customFormat="1" ht="17.25" customHeight="1" spans="1:3">
      <c r="A510" s="88">
        <v>2070105</v>
      </c>
      <c r="B510" s="88" t="s">
        <v>1095</v>
      </c>
      <c r="C510" s="83">
        <v>12</v>
      </c>
    </row>
    <row r="511" s="111" customFormat="1" ht="17.25" customHeight="1" spans="1:3">
      <c r="A511" s="88">
        <v>2070106</v>
      </c>
      <c r="B511" s="88" t="s">
        <v>1096</v>
      </c>
      <c r="C511" s="83"/>
    </row>
    <row r="512" s="111" customFormat="1" ht="17.25" customHeight="1" spans="1:3">
      <c r="A512" s="88">
        <v>2070107</v>
      </c>
      <c r="B512" s="88" t="s">
        <v>1097</v>
      </c>
      <c r="C512" s="83"/>
    </row>
    <row r="513" s="111" customFormat="1" ht="17.25" customHeight="1" spans="1:3">
      <c r="A513" s="88">
        <v>2070108</v>
      </c>
      <c r="B513" s="88" t="s">
        <v>1098</v>
      </c>
      <c r="C513" s="83"/>
    </row>
    <row r="514" s="111" customFormat="1" ht="17.25" customHeight="1" spans="1:3">
      <c r="A514" s="88">
        <v>2070109</v>
      </c>
      <c r="B514" s="88" t="s">
        <v>1099</v>
      </c>
      <c r="C514" s="83"/>
    </row>
    <row r="515" s="111" customFormat="1" ht="17.25" customHeight="1" spans="1:3">
      <c r="A515" s="88">
        <v>2070110</v>
      </c>
      <c r="B515" s="88" t="s">
        <v>1100</v>
      </c>
      <c r="C515" s="83"/>
    </row>
    <row r="516" s="111" customFormat="1" ht="17.25" customHeight="1" spans="1:3">
      <c r="A516" s="88">
        <v>2070111</v>
      </c>
      <c r="B516" s="88" t="s">
        <v>1101</v>
      </c>
      <c r="C516" s="83">
        <v>33</v>
      </c>
    </row>
    <row r="517" s="111" customFormat="1" ht="17.25" customHeight="1" spans="1:3">
      <c r="A517" s="88">
        <v>2070112</v>
      </c>
      <c r="B517" s="88" t="s">
        <v>1102</v>
      </c>
      <c r="C517" s="83"/>
    </row>
    <row r="518" s="111" customFormat="1" ht="17.25" customHeight="1" spans="1:3">
      <c r="A518" s="88">
        <v>2070113</v>
      </c>
      <c r="B518" s="88" t="s">
        <v>1103</v>
      </c>
      <c r="C518" s="83"/>
    </row>
    <row r="519" s="111" customFormat="1" ht="17.25" customHeight="1" spans="1:3">
      <c r="A519" s="88">
        <v>2070114</v>
      </c>
      <c r="B519" s="88" t="s">
        <v>1104</v>
      </c>
      <c r="C519" s="83"/>
    </row>
    <row r="520" s="111" customFormat="1" ht="17.25" customHeight="1" spans="1:3">
      <c r="A520" s="88">
        <v>2070199</v>
      </c>
      <c r="B520" s="88" t="s">
        <v>1105</v>
      </c>
      <c r="C520" s="83">
        <v>395</v>
      </c>
    </row>
    <row r="521" s="111" customFormat="1" ht="17.25" customHeight="1" spans="1:3">
      <c r="A521" s="88">
        <v>20702</v>
      </c>
      <c r="B521" s="78" t="s">
        <v>1106</v>
      </c>
      <c r="C521" s="80">
        <f>SUM(C522:C528)</f>
        <v>1146</v>
      </c>
    </row>
    <row r="522" s="111" customFormat="1" ht="17.25" customHeight="1" spans="1:3">
      <c r="A522" s="88">
        <v>2070201</v>
      </c>
      <c r="B522" s="88" t="s">
        <v>762</v>
      </c>
      <c r="C522" s="83"/>
    </row>
    <row r="523" s="111" customFormat="1" ht="17.25" customHeight="1" spans="1:3">
      <c r="A523" s="88">
        <v>2070202</v>
      </c>
      <c r="B523" s="88" t="s">
        <v>763</v>
      </c>
      <c r="C523" s="83">
        <v>33</v>
      </c>
    </row>
    <row r="524" s="111" customFormat="1" ht="17.25" customHeight="1" spans="1:3">
      <c r="A524" s="88">
        <v>2070203</v>
      </c>
      <c r="B524" s="88" t="s">
        <v>764</v>
      </c>
      <c r="C524" s="83"/>
    </row>
    <row r="525" s="111" customFormat="1" ht="17.25" customHeight="1" spans="1:3">
      <c r="A525" s="88">
        <v>2070204</v>
      </c>
      <c r="B525" s="88" t="s">
        <v>1107</v>
      </c>
      <c r="C525" s="83">
        <v>188</v>
      </c>
    </row>
    <row r="526" s="111" customFormat="1" ht="17.25" customHeight="1" spans="1:3">
      <c r="A526" s="88">
        <v>2070205</v>
      </c>
      <c r="B526" s="88" t="s">
        <v>1108</v>
      </c>
      <c r="C526" s="83"/>
    </row>
    <row r="527" s="111" customFormat="1" ht="17.25" customHeight="1" spans="1:3">
      <c r="A527" s="88">
        <v>2070206</v>
      </c>
      <c r="B527" s="88" t="s">
        <v>1109</v>
      </c>
      <c r="C527" s="83"/>
    </row>
    <row r="528" s="111" customFormat="1" ht="17.25" customHeight="1" spans="1:3">
      <c r="A528" s="88">
        <v>2070299</v>
      </c>
      <c r="B528" s="88" t="s">
        <v>1110</v>
      </c>
      <c r="C528" s="83">
        <v>925</v>
      </c>
    </row>
    <row r="529" s="111" customFormat="1" ht="17.25" customHeight="1" spans="1:3">
      <c r="A529" s="88">
        <v>20703</v>
      </c>
      <c r="B529" s="78" t="s">
        <v>1111</v>
      </c>
      <c r="C529" s="80">
        <f>SUM(C530:C539)</f>
        <v>253</v>
      </c>
    </row>
    <row r="530" s="111" customFormat="1" ht="17.25" customHeight="1" spans="1:3">
      <c r="A530" s="88">
        <v>2070301</v>
      </c>
      <c r="B530" s="88" t="s">
        <v>762</v>
      </c>
      <c r="C530" s="83">
        <v>53</v>
      </c>
    </row>
    <row r="531" s="111" customFormat="1" ht="17.25" customHeight="1" spans="1:3">
      <c r="A531" s="88">
        <v>2070302</v>
      </c>
      <c r="B531" s="88" t="s">
        <v>763</v>
      </c>
      <c r="C531" s="83">
        <v>22</v>
      </c>
    </row>
    <row r="532" s="111" customFormat="1" ht="17.25" customHeight="1" spans="1:3">
      <c r="A532" s="88">
        <v>2070303</v>
      </c>
      <c r="B532" s="88" t="s">
        <v>764</v>
      </c>
      <c r="C532" s="83"/>
    </row>
    <row r="533" s="111" customFormat="1" ht="17.25" customHeight="1" spans="1:3">
      <c r="A533" s="88">
        <v>2070304</v>
      </c>
      <c r="B533" s="88" t="s">
        <v>1112</v>
      </c>
      <c r="C533" s="83"/>
    </row>
    <row r="534" s="111" customFormat="1" ht="17.25" customHeight="1" spans="1:3">
      <c r="A534" s="88">
        <v>2070305</v>
      </c>
      <c r="B534" s="88" t="s">
        <v>1113</v>
      </c>
      <c r="C534" s="83"/>
    </row>
    <row r="535" s="111" customFormat="1" ht="17.25" customHeight="1" spans="1:3">
      <c r="A535" s="88">
        <v>2070306</v>
      </c>
      <c r="B535" s="88" t="s">
        <v>1114</v>
      </c>
      <c r="C535" s="83"/>
    </row>
    <row r="536" s="111" customFormat="1" ht="17.25" customHeight="1" spans="1:3">
      <c r="A536" s="88">
        <v>2070307</v>
      </c>
      <c r="B536" s="88" t="s">
        <v>1115</v>
      </c>
      <c r="C536" s="83">
        <v>73</v>
      </c>
    </row>
    <row r="537" s="111" customFormat="1" ht="17.25" customHeight="1" spans="1:3">
      <c r="A537" s="88">
        <v>2070308</v>
      </c>
      <c r="B537" s="88" t="s">
        <v>1116</v>
      </c>
      <c r="C537" s="83"/>
    </row>
    <row r="538" s="111" customFormat="1" ht="17.25" customHeight="1" spans="1:3">
      <c r="A538" s="88">
        <v>2070309</v>
      </c>
      <c r="B538" s="88" t="s">
        <v>1117</v>
      </c>
      <c r="C538" s="83"/>
    </row>
    <row r="539" s="111" customFormat="1" ht="17.25" customHeight="1" spans="1:3">
      <c r="A539" s="88">
        <v>2070399</v>
      </c>
      <c r="B539" s="88" t="s">
        <v>1118</v>
      </c>
      <c r="C539" s="83">
        <v>105</v>
      </c>
    </row>
    <row r="540" s="111" customFormat="1" ht="17.25" customHeight="1" spans="1:3">
      <c r="A540" s="88">
        <v>20706</v>
      </c>
      <c r="B540" s="89" t="s">
        <v>1119</v>
      </c>
      <c r="C540" s="80">
        <f>SUM(C541:C548)</f>
        <v>1</v>
      </c>
    </row>
    <row r="541" s="111" customFormat="1" ht="17.25" customHeight="1" spans="1:3">
      <c r="A541" s="88">
        <v>2070601</v>
      </c>
      <c r="B541" s="90" t="s">
        <v>762</v>
      </c>
      <c r="C541" s="83"/>
    </row>
    <row r="542" s="111" customFormat="1" ht="17.25" customHeight="1" spans="1:3">
      <c r="A542" s="88">
        <v>2070602</v>
      </c>
      <c r="B542" s="90" t="s">
        <v>763</v>
      </c>
      <c r="C542" s="83"/>
    </row>
    <row r="543" s="111" customFormat="1" ht="17.25" customHeight="1" spans="1:3">
      <c r="A543" s="88">
        <v>2070603</v>
      </c>
      <c r="B543" s="90" t="s">
        <v>764</v>
      </c>
      <c r="C543" s="83"/>
    </row>
    <row r="544" s="111" customFormat="1" ht="17.25" customHeight="1" spans="1:3">
      <c r="A544" s="88">
        <v>2070604</v>
      </c>
      <c r="B544" s="90" t="s">
        <v>1120</v>
      </c>
      <c r="C544" s="83"/>
    </row>
    <row r="545" s="111" customFormat="1" ht="17.25" customHeight="1" spans="1:3">
      <c r="A545" s="88">
        <v>2070605</v>
      </c>
      <c r="B545" s="90" t="s">
        <v>1121</v>
      </c>
      <c r="C545" s="83"/>
    </row>
    <row r="546" s="111" customFormat="1" ht="17.25" customHeight="1" spans="1:3">
      <c r="A546" s="88">
        <v>2070606</v>
      </c>
      <c r="B546" s="90" t="s">
        <v>1122</v>
      </c>
      <c r="C546" s="83"/>
    </row>
    <row r="547" s="111" customFormat="1" ht="17.25" customHeight="1" spans="1:3">
      <c r="A547" s="88">
        <v>2070607</v>
      </c>
      <c r="B547" s="90" t="s">
        <v>1123</v>
      </c>
      <c r="C547" s="83"/>
    </row>
    <row r="548" s="111" customFormat="1" ht="17.25" customHeight="1" spans="1:3">
      <c r="A548" s="88">
        <v>2070699</v>
      </c>
      <c r="B548" s="90" t="s">
        <v>1124</v>
      </c>
      <c r="C548" s="83">
        <v>1</v>
      </c>
    </row>
    <row r="549" s="111" customFormat="1" ht="17.25" customHeight="1" spans="1:3">
      <c r="A549" s="88">
        <v>20708</v>
      </c>
      <c r="B549" s="89" t="s">
        <v>1125</v>
      </c>
      <c r="C549" s="80">
        <f>SUM(C550:C556)</f>
        <v>508</v>
      </c>
    </row>
    <row r="550" s="111" customFormat="1" ht="17.25" customHeight="1" spans="1:3">
      <c r="A550" s="88">
        <v>2070801</v>
      </c>
      <c r="B550" s="90" t="s">
        <v>762</v>
      </c>
      <c r="C550" s="83">
        <v>433</v>
      </c>
    </row>
    <row r="551" s="111" customFormat="1" ht="17.25" customHeight="1" spans="1:3">
      <c r="A551" s="88">
        <v>2070802</v>
      </c>
      <c r="B551" s="90" t="s">
        <v>763</v>
      </c>
      <c r="C551" s="83"/>
    </row>
    <row r="552" s="111" customFormat="1" ht="17.25" customHeight="1" spans="1:3">
      <c r="A552" s="88">
        <v>2070803</v>
      </c>
      <c r="B552" s="90" t="s">
        <v>764</v>
      </c>
      <c r="C552" s="83"/>
    </row>
    <row r="553" s="111" customFormat="1" ht="17.25" customHeight="1" spans="1:3">
      <c r="A553" s="88">
        <v>2070806</v>
      </c>
      <c r="B553" s="90" t="s">
        <v>1126</v>
      </c>
      <c r="C553" s="83"/>
    </row>
    <row r="554" s="111" customFormat="1" ht="17.25" customHeight="1" spans="1:3">
      <c r="A554" s="88">
        <v>2070807</v>
      </c>
      <c r="B554" s="90" t="s">
        <v>1127</v>
      </c>
      <c r="C554" s="83"/>
    </row>
    <row r="555" s="111" customFormat="1" ht="17.25" customHeight="1" spans="1:3">
      <c r="A555" s="88">
        <v>2070808</v>
      </c>
      <c r="B555" s="90" t="s">
        <v>1128</v>
      </c>
      <c r="C555" s="83"/>
    </row>
    <row r="556" s="111" customFormat="1" ht="17.25" customHeight="1" spans="1:3">
      <c r="A556" s="88">
        <v>2070899</v>
      </c>
      <c r="B556" s="90" t="s">
        <v>1129</v>
      </c>
      <c r="C556" s="83">
        <v>75</v>
      </c>
    </row>
    <row r="557" s="111" customFormat="1" ht="17.25" customHeight="1" spans="1:3">
      <c r="A557" s="88">
        <v>20799</v>
      </c>
      <c r="B557" s="78" t="s">
        <v>1130</v>
      </c>
      <c r="C557" s="80">
        <f>SUM(C558:C560)</f>
        <v>1735</v>
      </c>
    </row>
    <row r="558" s="111" customFormat="1" ht="17.25" customHeight="1" spans="1:3">
      <c r="A558" s="88">
        <v>2079902</v>
      </c>
      <c r="B558" s="88" t="s">
        <v>1131</v>
      </c>
      <c r="C558" s="83"/>
    </row>
    <row r="559" s="111" customFormat="1" ht="17.25" customHeight="1" spans="1:3">
      <c r="A559" s="88">
        <v>2079903</v>
      </c>
      <c r="B559" s="88" t="s">
        <v>1132</v>
      </c>
      <c r="C559" s="83"/>
    </row>
    <row r="560" s="111" customFormat="1" ht="17.25" customHeight="1" spans="1:3">
      <c r="A560" s="88">
        <v>2079999</v>
      </c>
      <c r="B560" s="88" t="s">
        <v>1133</v>
      </c>
      <c r="C560" s="83">
        <v>1735</v>
      </c>
    </row>
    <row r="561" s="111" customFormat="1" ht="17.25" customHeight="1" spans="1:3">
      <c r="A561" s="88">
        <v>208</v>
      </c>
      <c r="B561" s="78" t="s">
        <v>1134</v>
      </c>
      <c r="C561" s="80">
        <f>SUM(C562,C581,C589,C591,C600,C604,C614,C623,C630,C638,C647,C653,C656,C659,C662,C665,C668,C672,C676,C685,C688)</f>
        <v>38954</v>
      </c>
    </row>
    <row r="562" s="111" customFormat="1" ht="17.25" customHeight="1" spans="1:3">
      <c r="A562" s="88">
        <v>20801</v>
      </c>
      <c r="B562" s="78" t="s">
        <v>1135</v>
      </c>
      <c r="C562" s="80">
        <f>SUM(C563:C580)</f>
        <v>1175</v>
      </c>
    </row>
    <row r="563" s="111" customFormat="1" ht="17.25" customHeight="1" spans="1:3">
      <c r="A563" s="88">
        <v>2080101</v>
      </c>
      <c r="B563" s="88" t="s">
        <v>762</v>
      </c>
      <c r="C563" s="83">
        <v>861</v>
      </c>
    </row>
    <row r="564" s="111" customFormat="1" ht="17.25" customHeight="1" spans="1:3">
      <c r="A564" s="88">
        <v>2080102</v>
      </c>
      <c r="B564" s="88" t="s">
        <v>763</v>
      </c>
      <c r="C564" s="83">
        <v>97</v>
      </c>
    </row>
    <row r="565" s="111" customFormat="1" ht="17.25" customHeight="1" spans="1:3">
      <c r="A565" s="88">
        <v>2080103</v>
      </c>
      <c r="B565" s="88" t="s">
        <v>764</v>
      </c>
      <c r="C565" s="83"/>
    </row>
    <row r="566" s="111" customFormat="1" ht="17.25" customHeight="1" spans="1:3">
      <c r="A566" s="88">
        <v>2080104</v>
      </c>
      <c r="B566" s="88" t="s">
        <v>1136</v>
      </c>
      <c r="C566" s="83"/>
    </row>
    <row r="567" s="111" customFormat="1" ht="17.25" customHeight="1" spans="1:3">
      <c r="A567" s="88">
        <v>2080105</v>
      </c>
      <c r="B567" s="88" t="s">
        <v>1137</v>
      </c>
      <c r="C567" s="83"/>
    </row>
    <row r="568" s="111" customFormat="1" ht="17.25" customHeight="1" spans="1:3">
      <c r="A568" s="88">
        <v>2080106</v>
      </c>
      <c r="B568" s="88" t="s">
        <v>1138</v>
      </c>
      <c r="C568" s="83"/>
    </row>
    <row r="569" s="111" customFormat="1" ht="17.25" customHeight="1" spans="1:3">
      <c r="A569" s="88">
        <v>2080107</v>
      </c>
      <c r="B569" s="88" t="s">
        <v>1139</v>
      </c>
      <c r="C569" s="83"/>
    </row>
    <row r="570" s="111" customFormat="1" ht="17.25" customHeight="1" spans="1:3">
      <c r="A570" s="88">
        <v>2080108</v>
      </c>
      <c r="B570" s="88" t="s">
        <v>802</v>
      </c>
      <c r="C570" s="83"/>
    </row>
    <row r="571" s="111" customFormat="1" ht="17.25" customHeight="1" spans="1:3">
      <c r="A571" s="88">
        <v>2080109</v>
      </c>
      <c r="B571" s="88" t="s">
        <v>1140</v>
      </c>
      <c r="C571" s="83"/>
    </row>
    <row r="572" s="111" customFormat="1" ht="17.25" customHeight="1" spans="1:3">
      <c r="A572" s="88">
        <v>2080110</v>
      </c>
      <c r="B572" s="88" t="s">
        <v>1141</v>
      </c>
      <c r="C572" s="83"/>
    </row>
    <row r="573" s="111" customFormat="1" ht="17.25" customHeight="1" spans="1:3">
      <c r="A573" s="88">
        <v>2080111</v>
      </c>
      <c r="B573" s="88" t="s">
        <v>1142</v>
      </c>
      <c r="C573" s="83"/>
    </row>
    <row r="574" s="111" customFormat="1" ht="17.25" customHeight="1" spans="1:3">
      <c r="A574" s="88">
        <v>2080112</v>
      </c>
      <c r="B574" s="88" t="s">
        <v>1143</v>
      </c>
      <c r="C574" s="83"/>
    </row>
    <row r="575" s="111" customFormat="1" ht="17.25" customHeight="1" spans="1:3">
      <c r="A575" s="88">
        <v>2080113</v>
      </c>
      <c r="B575" s="88" t="s">
        <v>1144</v>
      </c>
      <c r="C575" s="83"/>
    </row>
    <row r="576" s="111" customFormat="1" ht="17.25" customHeight="1" spans="1:3">
      <c r="A576" s="88">
        <v>2080114</v>
      </c>
      <c r="B576" s="88" t="s">
        <v>1145</v>
      </c>
      <c r="C576" s="83"/>
    </row>
    <row r="577" s="111" customFormat="1" ht="17.25" customHeight="1" spans="1:3">
      <c r="A577" s="88">
        <v>2080115</v>
      </c>
      <c r="B577" s="88" t="s">
        <v>1146</v>
      </c>
      <c r="C577" s="83"/>
    </row>
    <row r="578" s="111" customFormat="1" ht="17.25" customHeight="1" spans="1:3">
      <c r="A578" s="88">
        <v>2080116</v>
      </c>
      <c r="B578" s="88" t="s">
        <v>1147</v>
      </c>
      <c r="C578" s="83"/>
    </row>
    <row r="579" s="111" customFormat="1" ht="17.25" customHeight="1" spans="1:3">
      <c r="A579" s="88">
        <v>2080150</v>
      </c>
      <c r="B579" s="88" t="s">
        <v>771</v>
      </c>
      <c r="C579" s="83"/>
    </row>
    <row r="580" s="111" customFormat="1" ht="17.25" customHeight="1" spans="1:3">
      <c r="A580" s="88">
        <v>2080199</v>
      </c>
      <c r="B580" s="88" t="s">
        <v>1148</v>
      </c>
      <c r="C580" s="83">
        <v>217</v>
      </c>
    </row>
    <row r="581" s="111" customFormat="1" ht="17.25" customHeight="1" spans="1:3">
      <c r="A581" s="88">
        <v>20802</v>
      </c>
      <c r="B581" s="78" t="s">
        <v>1149</v>
      </c>
      <c r="C581" s="80">
        <f>SUM(C582:C588)</f>
        <v>1559</v>
      </c>
    </row>
    <row r="582" s="111" customFormat="1" ht="17.25" customHeight="1" spans="1:3">
      <c r="A582" s="88">
        <v>2080201</v>
      </c>
      <c r="B582" s="88" t="s">
        <v>762</v>
      </c>
      <c r="C582" s="83">
        <v>536</v>
      </c>
    </row>
    <row r="583" s="111" customFormat="1" ht="17.25" customHeight="1" spans="1:3">
      <c r="A583" s="88">
        <v>2080202</v>
      </c>
      <c r="B583" s="88" t="s">
        <v>763</v>
      </c>
      <c r="C583" s="83">
        <v>934</v>
      </c>
    </row>
    <row r="584" s="111" customFormat="1" ht="17.25" customHeight="1" spans="1:3">
      <c r="A584" s="88">
        <v>2080203</v>
      </c>
      <c r="B584" s="88" t="s">
        <v>764</v>
      </c>
      <c r="C584" s="83"/>
    </row>
    <row r="585" s="111" customFormat="1" ht="17.25" customHeight="1" spans="1:3">
      <c r="A585" s="88">
        <v>2080206</v>
      </c>
      <c r="B585" s="88" t="s">
        <v>1150</v>
      </c>
      <c r="C585" s="83"/>
    </row>
    <row r="586" s="111" customFormat="1" ht="17.25" customHeight="1" spans="1:3">
      <c r="A586" s="88">
        <v>2080207</v>
      </c>
      <c r="B586" s="88" t="s">
        <v>1151</v>
      </c>
      <c r="C586" s="83"/>
    </row>
    <row r="587" s="111" customFormat="1" ht="17.25" customHeight="1" spans="1:3">
      <c r="A587" s="88">
        <v>2080208</v>
      </c>
      <c r="B587" s="88" t="s">
        <v>1152</v>
      </c>
      <c r="C587" s="83"/>
    </row>
    <row r="588" s="111" customFormat="1" ht="17.25" customHeight="1" spans="1:3">
      <c r="A588" s="88">
        <v>2080299</v>
      </c>
      <c r="B588" s="88" t="s">
        <v>1153</v>
      </c>
      <c r="C588" s="83">
        <v>89</v>
      </c>
    </row>
    <row r="589" s="111" customFormat="1" ht="17.25" customHeight="1" spans="1:3">
      <c r="A589" s="88">
        <v>20804</v>
      </c>
      <c r="B589" s="78" t="s">
        <v>1154</v>
      </c>
      <c r="C589" s="80">
        <f>C590</f>
        <v>0</v>
      </c>
    </row>
    <row r="590" s="111" customFormat="1" ht="17.25" customHeight="1" spans="1:3">
      <c r="A590" s="88">
        <v>2080402</v>
      </c>
      <c r="B590" s="88" t="s">
        <v>1155</v>
      </c>
      <c r="C590" s="83"/>
    </row>
    <row r="591" s="111" customFormat="1" ht="17.25" customHeight="1" spans="1:3">
      <c r="A591" s="88">
        <v>20805</v>
      </c>
      <c r="B591" s="78" t="s">
        <v>1156</v>
      </c>
      <c r="C591" s="80">
        <f>SUM(C592:C599)</f>
        <v>17633</v>
      </c>
    </row>
    <row r="592" s="111" customFormat="1" ht="17.25" customHeight="1" spans="1:3">
      <c r="A592" s="88">
        <v>2080501</v>
      </c>
      <c r="B592" s="88" t="s">
        <v>1157</v>
      </c>
      <c r="C592" s="83"/>
    </row>
    <row r="593" s="111" customFormat="1" ht="17.25" customHeight="1" spans="1:3">
      <c r="A593" s="88">
        <v>2080502</v>
      </c>
      <c r="B593" s="88" t="s">
        <v>1158</v>
      </c>
      <c r="C593" s="83"/>
    </row>
    <row r="594" s="111" customFormat="1" ht="17.25" customHeight="1" spans="1:3">
      <c r="A594" s="88">
        <v>2080503</v>
      </c>
      <c r="B594" s="88" t="s">
        <v>1159</v>
      </c>
      <c r="C594" s="83"/>
    </row>
    <row r="595" s="111" customFormat="1" ht="17.25" customHeight="1" spans="1:3">
      <c r="A595" s="88">
        <v>2080505</v>
      </c>
      <c r="B595" s="88" t="s">
        <v>1160</v>
      </c>
      <c r="C595" s="83">
        <v>6266</v>
      </c>
    </row>
    <row r="596" s="111" customFormat="1" ht="17.25" customHeight="1" spans="1:3">
      <c r="A596" s="88">
        <v>2080506</v>
      </c>
      <c r="B596" s="88" t="s">
        <v>1161</v>
      </c>
      <c r="C596" s="83"/>
    </row>
    <row r="597" s="111" customFormat="1" ht="17.25" customHeight="1" spans="1:3">
      <c r="A597" s="88">
        <v>2080507</v>
      </c>
      <c r="B597" s="88" t="s">
        <v>1162</v>
      </c>
      <c r="C597" s="83">
        <v>9867</v>
      </c>
    </row>
    <row r="598" s="111" customFormat="1" ht="17.25" customHeight="1" spans="1:3">
      <c r="A598" s="88">
        <v>2080508</v>
      </c>
      <c r="B598" s="88" t="s">
        <v>1163</v>
      </c>
      <c r="C598" s="83">
        <v>1500</v>
      </c>
    </row>
    <row r="599" s="111" customFormat="1" ht="17.25" customHeight="1" spans="1:3">
      <c r="A599" s="88">
        <v>2080599</v>
      </c>
      <c r="B599" s="88" t="s">
        <v>1164</v>
      </c>
      <c r="C599" s="83"/>
    </row>
    <row r="600" s="111" customFormat="1" ht="17.25" customHeight="1" spans="1:3">
      <c r="A600" s="88">
        <v>20806</v>
      </c>
      <c r="B600" s="78" t="s">
        <v>1165</v>
      </c>
      <c r="C600" s="80">
        <f>SUM(C601:C603)</f>
        <v>15</v>
      </c>
    </row>
    <row r="601" s="111" customFormat="1" ht="17.25" customHeight="1" spans="1:3">
      <c r="A601" s="88">
        <v>2080601</v>
      </c>
      <c r="B601" s="88" t="s">
        <v>1166</v>
      </c>
      <c r="C601" s="83"/>
    </row>
    <row r="602" s="111" customFormat="1" ht="17.25" customHeight="1" spans="1:3">
      <c r="A602" s="88">
        <v>2080602</v>
      </c>
      <c r="B602" s="88" t="s">
        <v>1167</v>
      </c>
      <c r="C602" s="83"/>
    </row>
    <row r="603" s="111" customFormat="1" ht="17.25" customHeight="1" spans="1:3">
      <c r="A603" s="88">
        <v>2080699</v>
      </c>
      <c r="B603" s="88" t="s">
        <v>1168</v>
      </c>
      <c r="C603" s="83">
        <v>15</v>
      </c>
    </row>
    <row r="604" s="111" customFormat="1" ht="17.25" customHeight="1" spans="1:3">
      <c r="A604" s="88">
        <v>20807</v>
      </c>
      <c r="B604" s="78" t="s">
        <v>1169</v>
      </c>
      <c r="C604" s="80">
        <f>SUM(C605:C613)</f>
        <v>2334</v>
      </c>
    </row>
    <row r="605" s="111" customFormat="1" ht="17.25" customHeight="1" spans="1:3">
      <c r="A605" s="88">
        <v>2080701</v>
      </c>
      <c r="B605" s="88" t="s">
        <v>1170</v>
      </c>
      <c r="C605" s="83"/>
    </row>
    <row r="606" s="111" customFormat="1" ht="17.25" customHeight="1" spans="1:3">
      <c r="A606" s="88">
        <v>2080702</v>
      </c>
      <c r="B606" s="88" t="s">
        <v>1171</v>
      </c>
      <c r="C606" s="83"/>
    </row>
    <row r="607" s="111" customFormat="1" ht="17.25" customHeight="1" spans="1:3">
      <c r="A607" s="88">
        <v>2080704</v>
      </c>
      <c r="B607" s="88" t="s">
        <v>1172</v>
      </c>
      <c r="C607" s="83"/>
    </row>
    <row r="608" s="111" customFormat="1" ht="17.25" customHeight="1" spans="1:3">
      <c r="A608" s="88">
        <v>2080705</v>
      </c>
      <c r="B608" s="88" t="s">
        <v>1173</v>
      </c>
      <c r="C608" s="83"/>
    </row>
    <row r="609" s="111" customFormat="1" ht="17.25" customHeight="1" spans="1:3">
      <c r="A609" s="88">
        <v>2080709</v>
      </c>
      <c r="B609" s="88" t="s">
        <v>1174</v>
      </c>
      <c r="C609" s="83"/>
    </row>
    <row r="610" s="111" customFormat="1" ht="17.25" customHeight="1" spans="1:3">
      <c r="A610" s="88">
        <v>2080711</v>
      </c>
      <c r="B610" s="88" t="s">
        <v>1175</v>
      </c>
      <c r="C610" s="83"/>
    </row>
    <row r="611" s="111" customFormat="1" ht="17.25" customHeight="1" spans="1:3">
      <c r="A611" s="88">
        <v>2080712</v>
      </c>
      <c r="B611" s="88" t="s">
        <v>1176</v>
      </c>
      <c r="C611" s="83"/>
    </row>
    <row r="612" s="111" customFormat="1" ht="17.25" customHeight="1" spans="1:3">
      <c r="A612" s="88">
        <v>2080713</v>
      </c>
      <c r="B612" s="88" t="s">
        <v>1177</v>
      </c>
      <c r="C612" s="83"/>
    </row>
    <row r="613" s="111" customFormat="1" ht="17.25" customHeight="1" spans="1:3">
      <c r="A613" s="88">
        <v>2080799</v>
      </c>
      <c r="B613" s="88" t="s">
        <v>1178</v>
      </c>
      <c r="C613" s="83">
        <v>2334</v>
      </c>
    </row>
    <row r="614" s="111" customFormat="1" ht="17.25" customHeight="1" spans="1:3">
      <c r="A614" s="88">
        <v>20808</v>
      </c>
      <c r="B614" s="78" t="s">
        <v>1179</v>
      </c>
      <c r="C614" s="80">
        <f>SUM(C615:C622)</f>
        <v>2872</v>
      </c>
    </row>
    <row r="615" s="111" customFormat="1" ht="17.25" customHeight="1" spans="1:3">
      <c r="A615" s="88">
        <v>2080801</v>
      </c>
      <c r="B615" s="88" t="s">
        <v>1180</v>
      </c>
      <c r="C615" s="83">
        <v>873</v>
      </c>
    </row>
    <row r="616" s="111" customFormat="1" ht="17.25" customHeight="1" spans="1:3">
      <c r="A616" s="88">
        <v>2080802</v>
      </c>
      <c r="B616" s="88" t="s">
        <v>1181</v>
      </c>
      <c r="C616" s="83"/>
    </row>
    <row r="617" s="111" customFormat="1" ht="17.25" customHeight="1" spans="1:3">
      <c r="A617" s="88">
        <v>2080803</v>
      </c>
      <c r="B617" s="88" t="s">
        <v>1182</v>
      </c>
      <c r="C617" s="83">
        <v>48</v>
      </c>
    </row>
    <row r="618" s="111" customFormat="1" ht="17.25" customHeight="1" spans="1:3">
      <c r="A618" s="88">
        <v>2080805</v>
      </c>
      <c r="B618" s="88" t="s">
        <v>1183</v>
      </c>
      <c r="C618" s="83">
        <v>211</v>
      </c>
    </row>
    <row r="619" s="111" customFormat="1" ht="17.25" customHeight="1" spans="1:3">
      <c r="A619" s="88">
        <v>2080806</v>
      </c>
      <c r="B619" s="88" t="s">
        <v>1184</v>
      </c>
      <c r="C619" s="83"/>
    </row>
    <row r="620" s="111" customFormat="1" ht="17.25" customHeight="1" spans="1:3">
      <c r="A620" s="88">
        <v>2080807</v>
      </c>
      <c r="B620" s="88" t="s">
        <v>1185</v>
      </c>
      <c r="C620" s="83"/>
    </row>
    <row r="621" s="111" customFormat="1" ht="17.25" customHeight="1" spans="1:3">
      <c r="A621" s="88">
        <v>2080808</v>
      </c>
      <c r="B621" s="88" t="s">
        <v>1186</v>
      </c>
      <c r="C621" s="83"/>
    </row>
    <row r="622" s="111" customFormat="1" ht="17.25" customHeight="1" spans="1:3">
      <c r="A622" s="88">
        <v>2080899</v>
      </c>
      <c r="B622" s="88" t="s">
        <v>1187</v>
      </c>
      <c r="C622" s="83">
        <v>1740</v>
      </c>
    </row>
    <row r="623" s="111" customFormat="1" ht="17.25" customHeight="1" spans="1:3">
      <c r="A623" s="88">
        <v>20809</v>
      </c>
      <c r="B623" s="78" t="s">
        <v>1188</v>
      </c>
      <c r="C623" s="80">
        <f>SUM(C624:C629)</f>
        <v>94</v>
      </c>
    </row>
    <row r="624" s="111" customFormat="1" ht="17.25" customHeight="1" spans="1:3">
      <c r="A624" s="88">
        <v>2080901</v>
      </c>
      <c r="B624" s="88" t="s">
        <v>1189</v>
      </c>
      <c r="C624" s="83"/>
    </row>
    <row r="625" s="111" customFormat="1" ht="17.25" customHeight="1" spans="1:3">
      <c r="A625" s="88">
        <v>2080902</v>
      </c>
      <c r="B625" s="88" t="s">
        <v>1190</v>
      </c>
      <c r="C625" s="83">
        <v>17</v>
      </c>
    </row>
    <row r="626" s="111" customFormat="1" ht="17.25" customHeight="1" spans="1:3">
      <c r="A626" s="88">
        <v>2080903</v>
      </c>
      <c r="B626" s="88" t="s">
        <v>1191</v>
      </c>
      <c r="C626" s="83"/>
    </row>
    <row r="627" s="111" customFormat="1" ht="17.25" customHeight="1" spans="1:3">
      <c r="A627" s="88">
        <v>2080904</v>
      </c>
      <c r="B627" s="88" t="s">
        <v>1192</v>
      </c>
      <c r="C627" s="83">
        <v>6</v>
      </c>
    </row>
    <row r="628" s="111" customFormat="1" ht="17.25" customHeight="1" spans="1:3">
      <c r="A628" s="88">
        <v>2080905</v>
      </c>
      <c r="B628" s="88" t="s">
        <v>1193</v>
      </c>
      <c r="C628" s="83"/>
    </row>
    <row r="629" s="111" customFormat="1" ht="17.25" customHeight="1" spans="1:3">
      <c r="A629" s="88">
        <v>2080999</v>
      </c>
      <c r="B629" s="88" t="s">
        <v>1194</v>
      </c>
      <c r="C629" s="83">
        <v>71</v>
      </c>
    </row>
    <row r="630" s="111" customFormat="1" ht="17.25" customHeight="1" spans="1:3">
      <c r="A630" s="88">
        <v>20810</v>
      </c>
      <c r="B630" s="78" t="s">
        <v>1195</v>
      </c>
      <c r="C630" s="80">
        <f>SUM(C631:C637)</f>
        <v>18</v>
      </c>
    </row>
    <row r="631" s="111" customFormat="1" ht="17.25" customHeight="1" spans="1:3">
      <c r="A631" s="88">
        <v>2081001</v>
      </c>
      <c r="B631" s="88" t="s">
        <v>1196</v>
      </c>
      <c r="C631" s="83"/>
    </row>
    <row r="632" s="111" customFormat="1" ht="17.25" customHeight="1" spans="1:3">
      <c r="A632" s="88">
        <v>2081002</v>
      </c>
      <c r="B632" s="88" t="s">
        <v>1197</v>
      </c>
      <c r="C632" s="83">
        <v>18</v>
      </c>
    </row>
    <row r="633" s="111" customFormat="1" ht="17.25" customHeight="1" spans="1:3">
      <c r="A633" s="88">
        <v>2081003</v>
      </c>
      <c r="B633" s="88" t="s">
        <v>1198</v>
      </c>
      <c r="C633" s="83"/>
    </row>
    <row r="634" s="111" customFormat="1" ht="17.25" customHeight="1" spans="1:3">
      <c r="A634" s="88">
        <v>2081004</v>
      </c>
      <c r="B634" s="88" t="s">
        <v>1199</v>
      </c>
      <c r="C634" s="83"/>
    </row>
    <row r="635" s="111" customFormat="1" ht="17.25" customHeight="1" spans="1:3">
      <c r="A635" s="88">
        <v>2081005</v>
      </c>
      <c r="B635" s="88" t="s">
        <v>1200</v>
      </c>
      <c r="C635" s="83"/>
    </row>
    <row r="636" s="111" customFormat="1" ht="17.25" customHeight="1" spans="1:3">
      <c r="A636" s="88">
        <v>2081006</v>
      </c>
      <c r="B636" s="88" t="s">
        <v>1201</v>
      </c>
      <c r="C636" s="83"/>
    </row>
    <row r="637" s="111" customFormat="1" ht="17.25" customHeight="1" spans="1:3">
      <c r="A637" s="88">
        <v>2081099</v>
      </c>
      <c r="B637" s="88" t="s">
        <v>1202</v>
      </c>
      <c r="C637" s="83"/>
    </row>
    <row r="638" s="111" customFormat="1" ht="17.25" customHeight="1" spans="1:3">
      <c r="A638" s="88">
        <v>20811</v>
      </c>
      <c r="B638" s="78" t="s">
        <v>1203</v>
      </c>
      <c r="C638" s="80">
        <f>SUM(C639:C646)</f>
        <v>1418</v>
      </c>
    </row>
    <row r="639" s="111" customFormat="1" ht="17.25" customHeight="1" spans="1:3">
      <c r="A639" s="88">
        <v>2081101</v>
      </c>
      <c r="B639" s="88" t="s">
        <v>762</v>
      </c>
      <c r="C639" s="83">
        <v>113</v>
      </c>
    </row>
    <row r="640" s="111" customFormat="1" ht="17.25" customHeight="1" spans="1:3">
      <c r="A640" s="88">
        <v>2081102</v>
      </c>
      <c r="B640" s="88" t="s">
        <v>763</v>
      </c>
      <c r="C640" s="83">
        <v>33</v>
      </c>
    </row>
    <row r="641" s="111" customFormat="1" ht="17.25" customHeight="1" spans="1:3">
      <c r="A641" s="88">
        <v>2081103</v>
      </c>
      <c r="B641" s="88" t="s">
        <v>764</v>
      </c>
      <c r="C641" s="83"/>
    </row>
    <row r="642" s="111" customFormat="1" ht="17.25" customHeight="1" spans="1:3">
      <c r="A642" s="88">
        <v>2081104</v>
      </c>
      <c r="B642" s="88" t="s">
        <v>1204</v>
      </c>
      <c r="C642" s="83">
        <v>8</v>
      </c>
    </row>
    <row r="643" s="111" customFormat="1" ht="17.25" customHeight="1" spans="1:3">
      <c r="A643" s="88">
        <v>2081105</v>
      </c>
      <c r="B643" s="88" t="s">
        <v>1205</v>
      </c>
      <c r="C643" s="83">
        <v>17</v>
      </c>
    </row>
    <row r="644" s="111" customFormat="1" ht="17.25" customHeight="1" spans="1:3">
      <c r="A644" s="88">
        <v>2081106</v>
      </c>
      <c r="B644" s="88" t="s">
        <v>1206</v>
      </c>
      <c r="C644" s="83"/>
    </row>
    <row r="645" s="111" customFormat="1" ht="17.25" customHeight="1" spans="1:3">
      <c r="A645" s="88">
        <v>2081107</v>
      </c>
      <c r="B645" s="88" t="s">
        <v>1207</v>
      </c>
      <c r="C645" s="83">
        <v>397</v>
      </c>
    </row>
    <row r="646" s="111" customFormat="1" ht="17.25" customHeight="1" spans="1:3">
      <c r="A646" s="88">
        <v>2081199</v>
      </c>
      <c r="B646" s="88" t="s">
        <v>1208</v>
      </c>
      <c r="C646" s="83">
        <v>850</v>
      </c>
    </row>
    <row r="647" s="111" customFormat="1" ht="17.25" customHeight="1" spans="1:3">
      <c r="A647" s="88">
        <v>20816</v>
      </c>
      <c r="B647" s="78" t="s">
        <v>1209</v>
      </c>
      <c r="C647" s="80">
        <f>SUM(C648:C652)</f>
        <v>72</v>
      </c>
    </row>
    <row r="648" s="111" customFormat="1" ht="17.25" customHeight="1" spans="1:3">
      <c r="A648" s="88">
        <v>2081601</v>
      </c>
      <c r="B648" s="88" t="s">
        <v>762</v>
      </c>
      <c r="C648" s="83">
        <v>60</v>
      </c>
    </row>
    <row r="649" s="111" customFormat="1" ht="17.25" customHeight="1" spans="1:3">
      <c r="A649" s="88">
        <v>2081602</v>
      </c>
      <c r="B649" s="88" t="s">
        <v>763</v>
      </c>
      <c r="C649" s="83">
        <v>12</v>
      </c>
    </row>
    <row r="650" s="111" customFormat="1" ht="17.25" customHeight="1" spans="1:3">
      <c r="A650" s="88">
        <v>2081603</v>
      </c>
      <c r="B650" s="88" t="s">
        <v>764</v>
      </c>
      <c r="C650" s="83"/>
    </row>
    <row r="651" s="111" customFormat="1" ht="17.25" customHeight="1" spans="1:3">
      <c r="A651" s="88">
        <v>2081650</v>
      </c>
      <c r="B651" s="88" t="s">
        <v>771</v>
      </c>
      <c r="C651" s="83"/>
    </row>
    <row r="652" s="111" customFormat="1" ht="17.25" customHeight="1" spans="1:3">
      <c r="A652" s="88">
        <v>2081699</v>
      </c>
      <c r="B652" s="88" t="s">
        <v>1210</v>
      </c>
      <c r="C652" s="83"/>
    </row>
    <row r="653" s="111" customFormat="1" ht="17.25" customHeight="1" spans="1:3">
      <c r="A653" s="88">
        <v>20819</v>
      </c>
      <c r="B653" s="78" t="s">
        <v>1211</v>
      </c>
      <c r="C653" s="80">
        <f>SUM(C654:C655)</f>
        <v>2787</v>
      </c>
    </row>
    <row r="654" s="111" customFormat="1" ht="17.25" customHeight="1" spans="1:3">
      <c r="A654" s="88">
        <v>2081901</v>
      </c>
      <c r="B654" s="88" t="s">
        <v>1212</v>
      </c>
      <c r="C654" s="83"/>
    </row>
    <row r="655" s="111" customFormat="1" ht="17.25" customHeight="1" spans="1:3">
      <c r="A655" s="88">
        <v>2081902</v>
      </c>
      <c r="B655" s="88" t="s">
        <v>1213</v>
      </c>
      <c r="C655" s="83">
        <v>2787</v>
      </c>
    </row>
    <row r="656" s="111" customFormat="1" ht="17.25" customHeight="1" spans="1:3">
      <c r="A656" s="88">
        <v>20820</v>
      </c>
      <c r="B656" s="78" t="s">
        <v>1214</v>
      </c>
      <c r="C656" s="80">
        <f>SUM(C657:C658)</f>
        <v>0</v>
      </c>
    </row>
    <row r="657" s="111" customFormat="1" ht="17.25" customHeight="1" spans="1:3">
      <c r="A657" s="88">
        <v>2082001</v>
      </c>
      <c r="B657" s="88" t="s">
        <v>1215</v>
      </c>
      <c r="C657" s="83"/>
    </row>
    <row r="658" s="111" customFormat="1" ht="17.25" customHeight="1" spans="1:3">
      <c r="A658" s="88">
        <v>2082002</v>
      </c>
      <c r="B658" s="88" t="s">
        <v>1216</v>
      </c>
      <c r="C658" s="83"/>
    </row>
    <row r="659" s="111" customFormat="1" ht="17.25" customHeight="1" spans="1:3">
      <c r="A659" s="88">
        <v>20821</v>
      </c>
      <c r="B659" s="78" t="s">
        <v>1217</v>
      </c>
      <c r="C659" s="80">
        <f>SUM(C660:C661)</f>
        <v>1605</v>
      </c>
    </row>
    <row r="660" s="111" customFormat="1" ht="17.25" customHeight="1" spans="1:3">
      <c r="A660" s="88">
        <v>2082101</v>
      </c>
      <c r="B660" s="88" t="s">
        <v>1218</v>
      </c>
      <c r="C660" s="83">
        <v>124</v>
      </c>
    </row>
    <row r="661" s="111" customFormat="1" ht="17.25" customHeight="1" spans="1:3">
      <c r="A661" s="88">
        <v>2082102</v>
      </c>
      <c r="B661" s="88" t="s">
        <v>1219</v>
      </c>
      <c r="C661" s="83">
        <v>1481</v>
      </c>
    </row>
    <row r="662" s="111" customFormat="1" ht="17.25" customHeight="1" spans="1:3">
      <c r="A662" s="88">
        <v>20824</v>
      </c>
      <c r="B662" s="78" t="s">
        <v>1220</v>
      </c>
      <c r="C662" s="80">
        <f>SUM(C663:C664)</f>
        <v>0</v>
      </c>
    </row>
    <row r="663" s="111" customFormat="1" ht="17.25" customHeight="1" spans="1:3">
      <c r="A663" s="88">
        <v>2082401</v>
      </c>
      <c r="B663" s="88" t="s">
        <v>1221</v>
      </c>
      <c r="C663" s="83"/>
    </row>
    <row r="664" s="111" customFormat="1" ht="17.25" customHeight="1" spans="1:3">
      <c r="A664" s="88">
        <v>2082402</v>
      </c>
      <c r="B664" s="88" t="s">
        <v>1222</v>
      </c>
      <c r="C664" s="83"/>
    </row>
    <row r="665" s="111" customFormat="1" ht="17.25" customHeight="1" spans="1:3">
      <c r="A665" s="88">
        <v>20825</v>
      </c>
      <c r="B665" s="78" t="s">
        <v>1223</v>
      </c>
      <c r="C665" s="80">
        <f>SUM(C666:C667)</f>
        <v>423</v>
      </c>
    </row>
    <row r="666" s="111" customFormat="1" ht="17.25" customHeight="1" spans="1:3">
      <c r="A666" s="88">
        <v>2082501</v>
      </c>
      <c r="B666" s="88" t="s">
        <v>1224</v>
      </c>
      <c r="C666" s="83"/>
    </row>
    <row r="667" s="111" customFormat="1" ht="17.25" customHeight="1" spans="1:3">
      <c r="A667" s="88">
        <v>2082502</v>
      </c>
      <c r="B667" s="88" t="s">
        <v>1225</v>
      </c>
      <c r="C667" s="83">
        <v>423</v>
      </c>
    </row>
    <row r="668" s="111" customFormat="1" ht="17.25" customHeight="1" spans="1:3">
      <c r="A668" s="88">
        <v>20826</v>
      </c>
      <c r="B668" s="78" t="s">
        <v>1226</v>
      </c>
      <c r="C668" s="80">
        <f>SUM(C669:C671)</f>
        <v>6155</v>
      </c>
    </row>
    <row r="669" s="111" customFormat="1" ht="17.25" customHeight="1" spans="1:3">
      <c r="A669" s="88">
        <v>2082601</v>
      </c>
      <c r="B669" s="88" t="s">
        <v>1227</v>
      </c>
      <c r="C669" s="83"/>
    </row>
    <row r="670" s="111" customFormat="1" ht="17.25" customHeight="1" spans="1:3">
      <c r="A670" s="88">
        <v>2082602</v>
      </c>
      <c r="B670" s="88" t="s">
        <v>1228</v>
      </c>
      <c r="C670" s="83">
        <v>6155</v>
      </c>
    </row>
    <row r="671" s="111" customFormat="1" ht="17.25" customHeight="1" spans="1:3">
      <c r="A671" s="88">
        <v>2082699</v>
      </c>
      <c r="B671" s="88" t="s">
        <v>1229</v>
      </c>
      <c r="C671" s="83"/>
    </row>
    <row r="672" s="111" customFormat="1" ht="17.25" customHeight="1" spans="1:3">
      <c r="A672" s="88">
        <v>20827</v>
      </c>
      <c r="B672" s="78" t="s">
        <v>1230</v>
      </c>
      <c r="C672" s="80">
        <f>SUM(C673:C675)</f>
        <v>184</v>
      </c>
    </row>
    <row r="673" s="111" customFormat="1" ht="17.25" customHeight="1" spans="1:3">
      <c r="A673" s="88">
        <v>2082701</v>
      </c>
      <c r="B673" s="88" t="s">
        <v>1231</v>
      </c>
      <c r="C673" s="83"/>
    </row>
    <row r="674" s="111" customFormat="1" ht="17.25" customHeight="1" spans="1:3">
      <c r="A674" s="88">
        <v>2082702</v>
      </c>
      <c r="B674" s="88" t="s">
        <v>1232</v>
      </c>
      <c r="C674" s="83"/>
    </row>
    <row r="675" s="111" customFormat="1" ht="17.25" customHeight="1" spans="1:3">
      <c r="A675" s="88">
        <v>2082799</v>
      </c>
      <c r="B675" s="88" t="s">
        <v>1233</v>
      </c>
      <c r="C675" s="83">
        <v>184</v>
      </c>
    </row>
    <row r="676" s="111" customFormat="1" ht="17.25" customHeight="1" spans="1:3">
      <c r="A676" s="88">
        <v>20828</v>
      </c>
      <c r="B676" s="78" t="s">
        <v>1234</v>
      </c>
      <c r="C676" s="80">
        <f>SUM(C677:C684)</f>
        <v>371</v>
      </c>
    </row>
    <row r="677" s="111" customFormat="1" ht="17.25" customHeight="1" spans="1:3">
      <c r="A677" s="88">
        <v>2082801</v>
      </c>
      <c r="B677" s="88" t="s">
        <v>762</v>
      </c>
      <c r="C677" s="83">
        <v>318</v>
      </c>
    </row>
    <row r="678" s="111" customFormat="1" ht="17.25" customHeight="1" spans="1:3">
      <c r="A678" s="88">
        <v>2082802</v>
      </c>
      <c r="B678" s="88" t="s">
        <v>763</v>
      </c>
      <c r="C678" s="83">
        <v>7</v>
      </c>
    </row>
    <row r="679" s="111" customFormat="1" ht="17.25" customHeight="1" spans="1:3">
      <c r="A679" s="88">
        <v>2082803</v>
      </c>
      <c r="B679" s="88" t="s">
        <v>764</v>
      </c>
      <c r="C679" s="83"/>
    </row>
    <row r="680" s="111" customFormat="1" ht="17.25" customHeight="1" spans="1:3">
      <c r="A680" s="88">
        <v>2082804</v>
      </c>
      <c r="B680" s="88" t="s">
        <v>1235</v>
      </c>
      <c r="C680" s="83"/>
    </row>
    <row r="681" s="111" customFormat="1" ht="17.25" customHeight="1" spans="1:3">
      <c r="A681" s="88">
        <v>2082805</v>
      </c>
      <c r="B681" s="88" t="s">
        <v>1236</v>
      </c>
      <c r="C681" s="83"/>
    </row>
    <row r="682" s="111" customFormat="1" ht="17.25" customHeight="1" spans="1:3">
      <c r="A682" s="81">
        <v>2082806</v>
      </c>
      <c r="B682" s="81" t="s">
        <v>802</v>
      </c>
      <c r="C682" s="83"/>
    </row>
    <row r="683" s="111" customFormat="1" ht="17.25" customHeight="1" spans="1:3">
      <c r="A683" s="88">
        <v>2082850</v>
      </c>
      <c r="B683" s="88" t="s">
        <v>771</v>
      </c>
      <c r="C683" s="83"/>
    </row>
    <row r="684" s="111" customFormat="1" ht="17.25" customHeight="1" spans="1:3">
      <c r="A684" s="88">
        <v>2082899</v>
      </c>
      <c r="B684" s="88" t="s">
        <v>1237</v>
      </c>
      <c r="C684" s="83">
        <v>46</v>
      </c>
    </row>
    <row r="685" s="111" customFormat="1" ht="17.25" customHeight="1" spans="1:3">
      <c r="A685" s="88">
        <v>20830</v>
      </c>
      <c r="B685" s="78" t="s">
        <v>1238</v>
      </c>
      <c r="C685" s="80">
        <f>SUM(C686:C687)</f>
        <v>0</v>
      </c>
    </row>
    <row r="686" s="111" customFormat="1" ht="17.25" customHeight="1" spans="1:3">
      <c r="A686" s="88">
        <v>2083001</v>
      </c>
      <c r="B686" s="88" t="s">
        <v>1239</v>
      </c>
      <c r="C686" s="83"/>
    </row>
    <row r="687" s="111" customFormat="1" ht="17.25" customHeight="1" spans="1:3">
      <c r="A687" s="88">
        <v>2083099</v>
      </c>
      <c r="B687" s="88" t="s">
        <v>1240</v>
      </c>
      <c r="C687" s="83"/>
    </row>
    <row r="688" s="111" customFormat="1" ht="17.25" customHeight="1" spans="1:3">
      <c r="A688" s="88">
        <v>20899</v>
      </c>
      <c r="B688" s="78" t="s">
        <v>1241</v>
      </c>
      <c r="C688" s="80">
        <f>C689</f>
        <v>239</v>
      </c>
    </row>
    <row r="689" s="111" customFormat="1" ht="17.25" customHeight="1" spans="1:3">
      <c r="A689" s="88">
        <v>2089999</v>
      </c>
      <c r="B689" s="88" t="s">
        <v>1242</v>
      </c>
      <c r="C689" s="83">
        <v>239</v>
      </c>
    </row>
    <row r="690" s="111" customFormat="1" ht="17.25" customHeight="1" spans="1:3">
      <c r="A690" s="88">
        <v>210</v>
      </c>
      <c r="B690" s="78" t="s">
        <v>1243</v>
      </c>
      <c r="C690" s="80">
        <f>SUM(C691,C696,C711,C715,C727,C731,C736,C740,C744,C747,C756,C758,C764,C769)</f>
        <v>17482</v>
      </c>
    </row>
    <row r="691" s="111" customFormat="1" ht="17.25" customHeight="1" spans="1:3">
      <c r="A691" s="88">
        <v>21001</v>
      </c>
      <c r="B691" s="78" t="s">
        <v>1244</v>
      </c>
      <c r="C691" s="80">
        <f>SUM(C692:C695)</f>
        <v>1733</v>
      </c>
    </row>
    <row r="692" s="111" customFormat="1" ht="17.25" customHeight="1" spans="1:3">
      <c r="A692" s="88">
        <v>2100101</v>
      </c>
      <c r="B692" s="88" t="s">
        <v>762</v>
      </c>
      <c r="C692" s="83">
        <v>1347</v>
      </c>
    </row>
    <row r="693" s="111" customFormat="1" ht="17.25" customHeight="1" spans="1:3">
      <c r="A693" s="88">
        <v>2100102</v>
      </c>
      <c r="B693" s="88" t="s">
        <v>763</v>
      </c>
      <c r="C693" s="83">
        <v>80</v>
      </c>
    </row>
    <row r="694" s="111" customFormat="1" ht="17.25" customHeight="1" spans="1:3">
      <c r="A694" s="88">
        <v>2100103</v>
      </c>
      <c r="B694" s="88" t="s">
        <v>764</v>
      </c>
      <c r="C694" s="83"/>
    </row>
    <row r="695" s="111" customFormat="1" ht="17.25" customHeight="1" spans="1:3">
      <c r="A695" s="88">
        <v>2100199</v>
      </c>
      <c r="B695" s="88" t="s">
        <v>1245</v>
      </c>
      <c r="C695" s="83">
        <v>306</v>
      </c>
    </row>
    <row r="696" s="111" customFormat="1" ht="17.25" customHeight="1" spans="1:3">
      <c r="A696" s="88">
        <v>21002</v>
      </c>
      <c r="B696" s="78" t="s">
        <v>1246</v>
      </c>
      <c r="C696" s="80">
        <f>SUM(C697:C710)</f>
        <v>517</v>
      </c>
    </row>
    <row r="697" s="111" customFormat="1" ht="17.25" customHeight="1" spans="1:3">
      <c r="A697" s="88">
        <v>2100201</v>
      </c>
      <c r="B697" s="88" t="s">
        <v>1247</v>
      </c>
      <c r="C697" s="83"/>
    </row>
    <row r="698" s="111" customFormat="1" ht="17.25" customHeight="1" spans="1:3">
      <c r="A698" s="88">
        <v>2100202</v>
      </c>
      <c r="B698" s="88" t="s">
        <v>1248</v>
      </c>
      <c r="C698" s="83"/>
    </row>
    <row r="699" s="111" customFormat="1" ht="17.25" customHeight="1" spans="1:3">
      <c r="A699" s="88">
        <v>2100203</v>
      </c>
      <c r="B699" s="88" t="s">
        <v>1249</v>
      </c>
      <c r="C699" s="83"/>
    </row>
    <row r="700" s="111" customFormat="1" ht="17.25" customHeight="1" spans="1:3">
      <c r="A700" s="88">
        <v>2100204</v>
      </c>
      <c r="B700" s="88" t="s">
        <v>1250</v>
      </c>
      <c r="C700" s="83"/>
    </row>
    <row r="701" s="111" customFormat="1" ht="17.25" customHeight="1" spans="1:3">
      <c r="A701" s="88">
        <v>2100205</v>
      </c>
      <c r="B701" s="88" t="s">
        <v>1251</v>
      </c>
      <c r="C701" s="83"/>
    </row>
    <row r="702" s="111" customFormat="1" ht="17.25" customHeight="1" spans="1:3">
      <c r="A702" s="88">
        <v>2100206</v>
      </c>
      <c r="B702" s="88" t="s">
        <v>1252</v>
      </c>
      <c r="C702" s="83">
        <v>4</v>
      </c>
    </row>
    <row r="703" s="111" customFormat="1" ht="17.25" customHeight="1" spans="1:3">
      <c r="A703" s="88">
        <v>2100207</v>
      </c>
      <c r="B703" s="88" t="s">
        <v>1253</v>
      </c>
      <c r="C703" s="83"/>
    </row>
    <row r="704" s="111" customFormat="1" ht="17.25" customHeight="1" spans="1:3">
      <c r="A704" s="88">
        <v>2100208</v>
      </c>
      <c r="B704" s="88" t="s">
        <v>1254</v>
      </c>
      <c r="C704" s="83"/>
    </row>
    <row r="705" s="111" customFormat="1" ht="17.25" customHeight="1" spans="1:3">
      <c r="A705" s="88">
        <v>2100209</v>
      </c>
      <c r="B705" s="88" t="s">
        <v>1255</v>
      </c>
      <c r="C705" s="83"/>
    </row>
    <row r="706" s="111" customFormat="1" ht="17.25" customHeight="1" spans="1:3">
      <c r="A706" s="88">
        <v>2100210</v>
      </c>
      <c r="B706" s="88" t="s">
        <v>1256</v>
      </c>
      <c r="C706" s="83"/>
    </row>
    <row r="707" s="111" customFormat="1" ht="17.25" customHeight="1" spans="1:3">
      <c r="A707" s="88">
        <v>2100211</v>
      </c>
      <c r="B707" s="88" t="s">
        <v>1257</v>
      </c>
      <c r="C707" s="83"/>
    </row>
    <row r="708" s="111" customFormat="1" ht="17.25" customHeight="1" spans="1:3">
      <c r="A708" s="88">
        <v>2100212</v>
      </c>
      <c r="B708" s="88" t="s">
        <v>1258</v>
      </c>
      <c r="C708" s="83"/>
    </row>
    <row r="709" s="111" customFormat="1" ht="17.25" customHeight="1" spans="1:3">
      <c r="A709" s="88">
        <v>2100213</v>
      </c>
      <c r="B709" s="88" t="s">
        <v>1259</v>
      </c>
      <c r="C709" s="83"/>
    </row>
    <row r="710" s="111" customFormat="1" ht="17.25" customHeight="1" spans="1:3">
      <c r="A710" s="88">
        <v>2100299</v>
      </c>
      <c r="B710" s="88" t="s">
        <v>1260</v>
      </c>
      <c r="C710" s="83">
        <v>513</v>
      </c>
    </row>
    <row r="711" s="111" customFormat="1" ht="17.25" customHeight="1" spans="1:3">
      <c r="A711" s="88">
        <v>21003</v>
      </c>
      <c r="B711" s="78" t="s">
        <v>1261</v>
      </c>
      <c r="C711" s="80">
        <f>SUM(C712:C714)</f>
        <v>3986</v>
      </c>
    </row>
    <row r="712" s="111" customFormat="1" ht="17.25" customHeight="1" spans="1:3">
      <c r="A712" s="88">
        <v>2100301</v>
      </c>
      <c r="B712" s="88" t="s">
        <v>1262</v>
      </c>
      <c r="C712" s="83"/>
    </row>
    <row r="713" s="111" customFormat="1" ht="17.25" customHeight="1" spans="1:3">
      <c r="A713" s="88">
        <v>2100302</v>
      </c>
      <c r="B713" s="88" t="s">
        <v>1263</v>
      </c>
      <c r="C713" s="83">
        <v>3371</v>
      </c>
    </row>
    <row r="714" s="111" customFormat="1" ht="17.25" customHeight="1" spans="1:3">
      <c r="A714" s="88">
        <v>2100399</v>
      </c>
      <c r="B714" s="88" t="s">
        <v>1264</v>
      </c>
      <c r="C714" s="83">
        <v>615</v>
      </c>
    </row>
    <row r="715" s="111" customFormat="1" ht="17.25" customHeight="1" spans="1:3">
      <c r="A715" s="88">
        <v>21004</v>
      </c>
      <c r="B715" s="78" t="s">
        <v>1265</v>
      </c>
      <c r="C715" s="80">
        <f>SUM(C716:C726)</f>
        <v>4317</v>
      </c>
    </row>
    <row r="716" s="111" customFormat="1" ht="17.25" customHeight="1" spans="1:3">
      <c r="A716" s="88">
        <v>2100401</v>
      </c>
      <c r="B716" s="88" t="s">
        <v>1266</v>
      </c>
      <c r="C716" s="83">
        <v>366</v>
      </c>
    </row>
    <row r="717" s="111" customFormat="1" ht="17.25" customHeight="1" spans="1:3">
      <c r="A717" s="88">
        <v>2100402</v>
      </c>
      <c r="B717" s="88" t="s">
        <v>1267</v>
      </c>
      <c r="C717" s="83">
        <v>63</v>
      </c>
    </row>
    <row r="718" s="111" customFormat="1" ht="17.25" customHeight="1" spans="1:3">
      <c r="A718" s="88">
        <v>2100403</v>
      </c>
      <c r="B718" s="88" t="s">
        <v>1268</v>
      </c>
      <c r="C718" s="83">
        <v>650</v>
      </c>
    </row>
    <row r="719" s="111" customFormat="1" ht="17.25" customHeight="1" spans="1:3">
      <c r="A719" s="88">
        <v>2100404</v>
      </c>
      <c r="B719" s="88" t="s">
        <v>1269</v>
      </c>
      <c r="C719" s="83"/>
    </row>
    <row r="720" s="111" customFormat="1" ht="17.25" customHeight="1" spans="1:3">
      <c r="A720" s="88">
        <v>2100405</v>
      </c>
      <c r="B720" s="88" t="s">
        <v>1270</v>
      </c>
      <c r="C720" s="83"/>
    </row>
    <row r="721" s="111" customFormat="1" ht="17.25" customHeight="1" spans="1:3">
      <c r="A721" s="88">
        <v>2100406</v>
      </c>
      <c r="B721" s="88" t="s">
        <v>1271</v>
      </c>
      <c r="C721" s="83"/>
    </row>
    <row r="722" s="111" customFormat="1" ht="17.25" customHeight="1" spans="1:3">
      <c r="A722" s="88">
        <v>2100407</v>
      </c>
      <c r="B722" s="88" t="s">
        <v>1272</v>
      </c>
      <c r="C722" s="83"/>
    </row>
    <row r="723" s="111" customFormat="1" ht="17.25" customHeight="1" spans="1:3">
      <c r="A723" s="88">
        <v>2100408</v>
      </c>
      <c r="B723" s="88" t="s">
        <v>1273</v>
      </c>
      <c r="C723" s="83">
        <v>2272</v>
      </c>
    </row>
    <row r="724" s="111" customFormat="1" ht="17.25" customHeight="1" spans="1:3">
      <c r="A724" s="88">
        <v>2100409</v>
      </c>
      <c r="B724" s="88" t="s">
        <v>1274</v>
      </c>
      <c r="C724" s="83">
        <v>230</v>
      </c>
    </row>
    <row r="725" s="111" customFormat="1" ht="17.25" customHeight="1" spans="1:3">
      <c r="A725" s="88">
        <v>2100410</v>
      </c>
      <c r="B725" s="88" t="s">
        <v>1275</v>
      </c>
      <c r="C725" s="83">
        <v>288</v>
      </c>
    </row>
    <row r="726" s="111" customFormat="1" ht="17.25" customHeight="1" spans="1:3">
      <c r="A726" s="88">
        <v>2100499</v>
      </c>
      <c r="B726" s="88" t="s">
        <v>1276</v>
      </c>
      <c r="C726" s="83">
        <v>448</v>
      </c>
    </row>
    <row r="727" s="111" customFormat="1" ht="17.25" customHeight="1" spans="1:3">
      <c r="A727" s="88">
        <v>21007</v>
      </c>
      <c r="B727" s="78" t="s">
        <v>1277</v>
      </c>
      <c r="C727" s="80">
        <f>SUM(C728:C730)</f>
        <v>646</v>
      </c>
    </row>
    <row r="728" s="111" customFormat="1" ht="17.25" customHeight="1" spans="1:3">
      <c r="A728" s="88">
        <v>2100716</v>
      </c>
      <c r="B728" s="88" t="s">
        <v>1278</v>
      </c>
      <c r="C728" s="83">
        <v>201</v>
      </c>
    </row>
    <row r="729" s="111" customFormat="1" ht="17.25" customHeight="1" spans="1:3">
      <c r="A729" s="88">
        <v>2100717</v>
      </c>
      <c r="B729" s="88" t="s">
        <v>1279</v>
      </c>
      <c r="C729" s="83">
        <v>423</v>
      </c>
    </row>
    <row r="730" s="111" customFormat="1" ht="17.25" customHeight="1" spans="1:3">
      <c r="A730" s="88">
        <v>2100799</v>
      </c>
      <c r="B730" s="88" t="s">
        <v>1280</v>
      </c>
      <c r="C730" s="83">
        <v>22</v>
      </c>
    </row>
    <row r="731" s="111" customFormat="1" ht="17.25" customHeight="1" spans="1:3">
      <c r="A731" s="88">
        <v>21011</v>
      </c>
      <c r="B731" s="78" t="s">
        <v>1281</v>
      </c>
      <c r="C731" s="80">
        <f>SUM(C732:C735)</f>
        <v>3584</v>
      </c>
    </row>
    <row r="732" s="111" customFormat="1" ht="17.25" customHeight="1" spans="1:3">
      <c r="A732" s="88">
        <v>2101101</v>
      </c>
      <c r="B732" s="88" t="s">
        <v>1282</v>
      </c>
      <c r="C732" s="83"/>
    </row>
    <row r="733" s="111" customFormat="1" ht="17.25" customHeight="1" spans="1:3">
      <c r="A733" s="88">
        <v>2101102</v>
      </c>
      <c r="B733" s="88" t="s">
        <v>1283</v>
      </c>
      <c r="C733" s="83"/>
    </row>
    <row r="734" s="111" customFormat="1" ht="17.25" customHeight="1" spans="1:3">
      <c r="A734" s="88">
        <v>2101103</v>
      </c>
      <c r="B734" s="88" t="s">
        <v>1284</v>
      </c>
      <c r="C734" s="83"/>
    </row>
    <row r="735" s="111" customFormat="1" ht="17.25" customHeight="1" spans="1:3">
      <c r="A735" s="88">
        <v>2101199</v>
      </c>
      <c r="B735" s="88" t="s">
        <v>1285</v>
      </c>
      <c r="C735" s="83">
        <v>3584</v>
      </c>
    </row>
    <row r="736" s="111" customFormat="1" ht="17.25" customHeight="1" spans="1:3">
      <c r="A736" s="88">
        <v>21012</v>
      </c>
      <c r="B736" s="78" t="s">
        <v>1286</v>
      </c>
      <c r="C736" s="80">
        <f>SUM(C737:C739)</f>
        <v>586</v>
      </c>
    </row>
    <row r="737" s="111" customFormat="1" ht="17.25" customHeight="1" spans="1:3">
      <c r="A737" s="88">
        <v>2101201</v>
      </c>
      <c r="B737" s="88" t="s">
        <v>1287</v>
      </c>
      <c r="C737" s="83">
        <v>2</v>
      </c>
    </row>
    <row r="738" s="111" customFormat="1" ht="17.25" customHeight="1" spans="1:3">
      <c r="A738" s="88">
        <v>2101202</v>
      </c>
      <c r="B738" s="88" t="s">
        <v>1288</v>
      </c>
      <c r="C738" s="83">
        <v>584</v>
      </c>
    </row>
    <row r="739" s="111" customFormat="1" ht="17.25" customHeight="1" spans="1:3">
      <c r="A739" s="88">
        <v>2101299</v>
      </c>
      <c r="B739" s="88" t="s">
        <v>1289</v>
      </c>
      <c r="C739" s="83"/>
    </row>
    <row r="740" s="111" customFormat="1" ht="17.25" customHeight="1" spans="1:3">
      <c r="A740" s="88">
        <v>21013</v>
      </c>
      <c r="B740" s="78" t="s">
        <v>1290</v>
      </c>
      <c r="C740" s="80">
        <f>SUM(C741:C743)</f>
        <v>763</v>
      </c>
    </row>
    <row r="741" s="111" customFormat="1" ht="17.25" customHeight="1" spans="1:3">
      <c r="A741" s="88">
        <v>2101301</v>
      </c>
      <c r="B741" s="88" t="s">
        <v>1291</v>
      </c>
      <c r="C741" s="83">
        <v>763</v>
      </c>
    </row>
    <row r="742" s="111" customFormat="1" ht="17.25" customHeight="1" spans="1:3">
      <c r="A742" s="88">
        <v>2101302</v>
      </c>
      <c r="B742" s="88" t="s">
        <v>1292</v>
      </c>
      <c r="C742" s="83"/>
    </row>
    <row r="743" s="111" customFormat="1" ht="17.25" customHeight="1" spans="1:3">
      <c r="A743" s="88">
        <v>2101399</v>
      </c>
      <c r="B743" s="88" t="s">
        <v>1293</v>
      </c>
      <c r="C743" s="83"/>
    </row>
    <row r="744" s="111" customFormat="1" ht="17.25" customHeight="1" spans="1:3">
      <c r="A744" s="88">
        <v>21014</v>
      </c>
      <c r="B744" s="78" t="s">
        <v>1294</v>
      </c>
      <c r="C744" s="80">
        <f>SUM(C745:C746)</f>
        <v>74</v>
      </c>
    </row>
    <row r="745" s="111" customFormat="1" ht="17.25" customHeight="1" spans="1:3">
      <c r="A745" s="88">
        <v>2101401</v>
      </c>
      <c r="B745" s="88" t="s">
        <v>1295</v>
      </c>
      <c r="C745" s="83">
        <v>74</v>
      </c>
    </row>
    <row r="746" s="111" customFormat="1" ht="17.25" customHeight="1" spans="1:3">
      <c r="A746" s="88">
        <v>2101499</v>
      </c>
      <c r="B746" s="88" t="s">
        <v>1296</v>
      </c>
      <c r="C746" s="83"/>
    </row>
    <row r="747" s="111" customFormat="1" ht="17.25" customHeight="1" spans="1:3">
      <c r="A747" s="88">
        <v>21015</v>
      </c>
      <c r="B747" s="78" t="s">
        <v>1297</v>
      </c>
      <c r="C747" s="80">
        <f>SUM(C748:C755)</f>
        <v>1007</v>
      </c>
    </row>
    <row r="748" s="111" customFormat="1" ht="17.25" customHeight="1" spans="1:3">
      <c r="A748" s="88">
        <v>2101501</v>
      </c>
      <c r="B748" s="88" t="s">
        <v>762</v>
      </c>
      <c r="C748" s="83">
        <v>360</v>
      </c>
    </row>
    <row r="749" s="111" customFormat="1" ht="17.25" customHeight="1" spans="1:3">
      <c r="A749" s="88">
        <v>2101502</v>
      </c>
      <c r="B749" s="88" t="s">
        <v>763</v>
      </c>
      <c r="C749" s="83">
        <v>573</v>
      </c>
    </row>
    <row r="750" s="111" customFormat="1" ht="17.25" customHeight="1" spans="1:3">
      <c r="A750" s="88">
        <v>2101503</v>
      </c>
      <c r="B750" s="88" t="s">
        <v>764</v>
      </c>
      <c r="C750" s="83"/>
    </row>
    <row r="751" s="111" customFormat="1" ht="17.25" customHeight="1" spans="1:3">
      <c r="A751" s="88">
        <v>2101504</v>
      </c>
      <c r="B751" s="88" t="s">
        <v>802</v>
      </c>
      <c r="C751" s="83"/>
    </row>
    <row r="752" s="111" customFormat="1" ht="17.25" customHeight="1" spans="1:3">
      <c r="A752" s="88">
        <v>2101505</v>
      </c>
      <c r="B752" s="88" t="s">
        <v>1298</v>
      </c>
      <c r="C752" s="83"/>
    </row>
    <row r="753" s="111" customFormat="1" ht="17.25" customHeight="1" spans="1:3">
      <c r="A753" s="88">
        <v>2101506</v>
      </c>
      <c r="B753" s="88" t="s">
        <v>1299</v>
      </c>
      <c r="C753" s="83"/>
    </row>
    <row r="754" s="111" customFormat="1" ht="17.25" customHeight="1" spans="1:3">
      <c r="A754" s="88">
        <v>2101550</v>
      </c>
      <c r="B754" s="88" t="s">
        <v>771</v>
      </c>
      <c r="C754" s="83"/>
    </row>
    <row r="755" s="111" customFormat="1" ht="17.25" customHeight="1" spans="1:3">
      <c r="A755" s="88">
        <v>2101599</v>
      </c>
      <c r="B755" s="88" t="s">
        <v>1300</v>
      </c>
      <c r="C755" s="83">
        <v>74</v>
      </c>
    </row>
    <row r="756" s="111" customFormat="1" ht="17.25" customHeight="1" spans="1:3">
      <c r="A756" s="88">
        <v>21016</v>
      </c>
      <c r="B756" s="78" t="s">
        <v>1301</v>
      </c>
      <c r="C756" s="80">
        <f>C757</f>
        <v>0</v>
      </c>
    </row>
    <row r="757" s="111" customFormat="1" ht="17.25" customHeight="1" spans="1:3">
      <c r="A757" s="88">
        <v>2101601</v>
      </c>
      <c r="B757" s="88" t="s">
        <v>1302</v>
      </c>
      <c r="C757" s="83"/>
    </row>
    <row r="758" s="111" customFormat="1" ht="17.25" customHeight="1" spans="1:3">
      <c r="A758" s="81">
        <v>21017</v>
      </c>
      <c r="B758" s="82" t="s">
        <v>1303</v>
      </c>
      <c r="C758" s="80">
        <f>SUM(C759:C763)</f>
        <v>0</v>
      </c>
    </row>
    <row r="759" s="111" customFormat="1" ht="17.25" customHeight="1" spans="1:3">
      <c r="A759" s="81">
        <v>2101701</v>
      </c>
      <c r="B759" s="81" t="s">
        <v>762</v>
      </c>
      <c r="C759" s="83"/>
    </row>
    <row r="760" s="111" customFormat="1" ht="17.25" customHeight="1" spans="1:3">
      <c r="A760" s="81">
        <v>2101702</v>
      </c>
      <c r="B760" s="81" t="s">
        <v>763</v>
      </c>
      <c r="C760" s="83"/>
    </row>
    <row r="761" s="111" customFormat="1" ht="17.25" customHeight="1" spans="1:3">
      <c r="A761" s="81">
        <v>2101703</v>
      </c>
      <c r="B761" s="81" t="s">
        <v>764</v>
      </c>
      <c r="C761" s="83"/>
    </row>
    <row r="762" s="111" customFormat="1" ht="17.25" customHeight="1" spans="1:3">
      <c r="A762" s="81">
        <v>2101704</v>
      </c>
      <c r="B762" s="81" t="s">
        <v>1304</v>
      </c>
      <c r="C762" s="83"/>
    </row>
    <row r="763" s="111" customFormat="1" ht="17.25" customHeight="1" spans="1:3">
      <c r="A763" s="81">
        <v>2101799</v>
      </c>
      <c r="B763" s="81" t="s">
        <v>1305</v>
      </c>
      <c r="C763" s="83"/>
    </row>
    <row r="764" s="111" customFormat="1" ht="17.25" customHeight="1" spans="1:3">
      <c r="A764" s="81">
        <v>21018</v>
      </c>
      <c r="B764" s="82" t="s">
        <v>1306</v>
      </c>
      <c r="C764" s="80">
        <f>SUM(C765:C768)</f>
        <v>0</v>
      </c>
    </row>
    <row r="765" s="111" customFormat="1" ht="17.25" customHeight="1" spans="1:3">
      <c r="A765" s="81">
        <v>2101801</v>
      </c>
      <c r="B765" s="81" t="s">
        <v>762</v>
      </c>
      <c r="C765" s="83"/>
    </row>
    <row r="766" s="111" customFormat="1" ht="17.25" customHeight="1" spans="1:3">
      <c r="A766" s="81">
        <v>2101802</v>
      </c>
      <c r="B766" s="81" t="s">
        <v>763</v>
      </c>
      <c r="C766" s="83"/>
    </row>
    <row r="767" s="111" customFormat="1" ht="17.25" customHeight="1" spans="1:3">
      <c r="A767" s="81">
        <v>2101803</v>
      </c>
      <c r="B767" s="81" t="s">
        <v>764</v>
      </c>
      <c r="C767" s="83"/>
    </row>
    <row r="768" s="111" customFormat="1" ht="17.25" customHeight="1" spans="1:3">
      <c r="A768" s="81">
        <v>2101899</v>
      </c>
      <c r="B768" s="81" t="s">
        <v>1307</v>
      </c>
      <c r="C768" s="83"/>
    </row>
    <row r="769" s="111" customFormat="1" ht="17.25" customHeight="1" spans="1:3">
      <c r="A769" s="88">
        <v>21099</v>
      </c>
      <c r="B769" s="78" t="s">
        <v>1308</v>
      </c>
      <c r="C769" s="80">
        <f>C770</f>
        <v>269</v>
      </c>
    </row>
    <row r="770" s="111" customFormat="1" ht="17.25" customHeight="1" spans="1:3">
      <c r="A770" s="88">
        <v>2109999</v>
      </c>
      <c r="B770" s="88" t="s">
        <v>1309</v>
      </c>
      <c r="C770" s="83">
        <v>269</v>
      </c>
    </row>
    <row r="771" s="111" customFormat="1" ht="17.25" customHeight="1" spans="1:3">
      <c r="A771" s="88">
        <v>211</v>
      </c>
      <c r="B771" s="78" t="s">
        <v>1310</v>
      </c>
      <c r="C771" s="80">
        <f>SUM(C772,C782,C786,C795,C802,C809,C812,C815,C817,C819,C825,C827,C829,C840)</f>
        <v>6549</v>
      </c>
    </row>
    <row r="772" s="111" customFormat="1" ht="17.25" customHeight="1" spans="1:3">
      <c r="A772" s="88">
        <v>21101</v>
      </c>
      <c r="B772" s="78" t="s">
        <v>1311</v>
      </c>
      <c r="C772" s="80">
        <f>SUM(C773:C781)</f>
        <v>282</v>
      </c>
    </row>
    <row r="773" s="111" customFormat="1" ht="17.25" customHeight="1" spans="1:3">
      <c r="A773" s="88">
        <v>2110101</v>
      </c>
      <c r="B773" s="88" t="s">
        <v>762</v>
      </c>
      <c r="C773" s="83">
        <v>72</v>
      </c>
    </row>
    <row r="774" s="111" customFormat="1" ht="17.25" customHeight="1" spans="1:3">
      <c r="A774" s="88">
        <v>2110102</v>
      </c>
      <c r="B774" s="88" t="s">
        <v>763</v>
      </c>
      <c r="C774" s="83">
        <v>170</v>
      </c>
    </row>
    <row r="775" s="111" customFormat="1" ht="17.25" customHeight="1" spans="1:3">
      <c r="A775" s="88">
        <v>2110103</v>
      </c>
      <c r="B775" s="88" t="s">
        <v>764</v>
      </c>
      <c r="C775" s="83"/>
    </row>
    <row r="776" s="111" customFormat="1" ht="17.25" customHeight="1" spans="1:3">
      <c r="A776" s="88">
        <v>2110104</v>
      </c>
      <c r="B776" s="88" t="s">
        <v>1312</v>
      </c>
      <c r="C776" s="83"/>
    </row>
    <row r="777" s="111" customFormat="1" ht="17.25" customHeight="1" spans="1:3">
      <c r="A777" s="88">
        <v>2110105</v>
      </c>
      <c r="B777" s="88" t="s">
        <v>1313</v>
      </c>
      <c r="C777" s="83"/>
    </row>
    <row r="778" s="111" customFormat="1" ht="17.25" customHeight="1" spans="1:3">
      <c r="A778" s="88">
        <v>2110106</v>
      </c>
      <c r="B778" s="88" t="s">
        <v>1314</v>
      </c>
      <c r="C778" s="83"/>
    </row>
    <row r="779" s="111" customFormat="1" ht="17.25" customHeight="1" spans="1:3">
      <c r="A779" s="88">
        <v>2110107</v>
      </c>
      <c r="B779" s="88" t="s">
        <v>1315</v>
      </c>
      <c r="C779" s="83"/>
    </row>
    <row r="780" s="111" customFormat="1" ht="17.25" customHeight="1" spans="1:3">
      <c r="A780" s="88">
        <v>2110108</v>
      </c>
      <c r="B780" s="88" t="s">
        <v>1316</v>
      </c>
      <c r="C780" s="83"/>
    </row>
    <row r="781" s="111" customFormat="1" ht="17.25" customHeight="1" spans="1:3">
      <c r="A781" s="88">
        <v>2110199</v>
      </c>
      <c r="B781" s="88" t="s">
        <v>1317</v>
      </c>
      <c r="C781" s="83">
        <v>40</v>
      </c>
    </row>
    <row r="782" s="111" customFormat="1" ht="17.25" customHeight="1" spans="1:3">
      <c r="A782" s="88">
        <v>21102</v>
      </c>
      <c r="B782" s="78" t="s">
        <v>1318</v>
      </c>
      <c r="C782" s="80">
        <f>SUM(C783:C785)</f>
        <v>0</v>
      </c>
    </row>
    <row r="783" s="111" customFormat="1" ht="17.25" customHeight="1" spans="1:3">
      <c r="A783" s="88">
        <v>2110203</v>
      </c>
      <c r="B783" s="88" t="s">
        <v>1319</v>
      </c>
      <c r="C783" s="83"/>
    </row>
    <row r="784" s="111" customFormat="1" ht="17.25" customHeight="1" spans="1:3">
      <c r="A784" s="88">
        <v>2110204</v>
      </c>
      <c r="B784" s="88" t="s">
        <v>1320</v>
      </c>
      <c r="C784" s="83"/>
    </row>
    <row r="785" s="111" customFormat="1" ht="17.25" customHeight="1" spans="1:3">
      <c r="A785" s="88">
        <v>2110299</v>
      </c>
      <c r="B785" s="88" t="s">
        <v>1321</v>
      </c>
      <c r="C785" s="83"/>
    </row>
    <row r="786" s="111" customFormat="1" ht="17.25" customHeight="1" spans="1:3">
      <c r="A786" s="88">
        <v>21103</v>
      </c>
      <c r="B786" s="78" t="s">
        <v>1322</v>
      </c>
      <c r="C786" s="80">
        <f>SUM(C787:C794)</f>
        <v>2705</v>
      </c>
    </row>
    <row r="787" s="111" customFormat="1" ht="17.25" customHeight="1" spans="1:3">
      <c r="A787" s="88">
        <v>2110301</v>
      </c>
      <c r="B787" s="88" t="s">
        <v>1323</v>
      </c>
      <c r="C787" s="83"/>
    </row>
    <row r="788" s="111" customFormat="1" ht="17.25" customHeight="1" spans="1:3">
      <c r="A788" s="88">
        <v>2110302</v>
      </c>
      <c r="B788" s="88" t="s">
        <v>1324</v>
      </c>
      <c r="C788" s="83">
        <v>1656</v>
      </c>
    </row>
    <row r="789" s="111" customFormat="1" ht="17.25" customHeight="1" spans="1:3">
      <c r="A789" s="88">
        <v>2110303</v>
      </c>
      <c r="B789" s="88" t="s">
        <v>1325</v>
      </c>
      <c r="C789" s="83"/>
    </row>
    <row r="790" s="111" customFormat="1" ht="17.25" customHeight="1" spans="1:3">
      <c r="A790" s="88">
        <v>2110304</v>
      </c>
      <c r="B790" s="88" t="s">
        <v>1326</v>
      </c>
      <c r="C790" s="83">
        <v>800</v>
      </c>
    </row>
    <row r="791" s="111" customFormat="1" ht="17.25" customHeight="1" spans="1:3">
      <c r="A791" s="88">
        <v>2110305</v>
      </c>
      <c r="B791" s="88" t="s">
        <v>1327</v>
      </c>
      <c r="C791" s="83"/>
    </row>
    <row r="792" s="111" customFormat="1" ht="17.25" customHeight="1" spans="1:3">
      <c r="A792" s="88">
        <v>2110306</v>
      </c>
      <c r="B792" s="88" t="s">
        <v>1328</v>
      </c>
      <c r="C792" s="83"/>
    </row>
    <row r="793" s="111" customFormat="1" ht="17.25" customHeight="1" spans="1:3">
      <c r="A793" s="88">
        <v>2110307</v>
      </c>
      <c r="B793" s="88" t="s">
        <v>1329</v>
      </c>
      <c r="C793" s="83">
        <v>198</v>
      </c>
    </row>
    <row r="794" s="111" customFormat="1" ht="17.25" customHeight="1" spans="1:3">
      <c r="A794" s="88">
        <v>2110399</v>
      </c>
      <c r="B794" s="88" t="s">
        <v>1330</v>
      </c>
      <c r="C794" s="83">
        <v>51</v>
      </c>
    </row>
    <row r="795" s="111" customFormat="1" ht="17.25" customHeight="1" spans="1:3">
      <c r="A795" s="88">
        <v>21104</v>
      </c>
      <c r="B795" s="78" t="s">
        <v>1331</v>
      </c>
      <c r="C795" s="80">
        <f>SUM(C796:C801)</f>
        <v>1615</v>
      </c>
    </row>
    <row r="796" s="111" customFormat="1" ht="17.25" customHeight="1" spans="1:3">
      <c r="A796" s="88">
        <v>2110401</v>
      </c>
      <c r="B796" s="88" t="s">
        <v>1332</v>
      </c>
      <c r="C796" s="83">
        <v>377</v>
      </c>
    </row>
    <row r="797" s="111" customFormat="1" ht="17.25" customHeight="1" spans="1:3">
      <c r="A797" s="88">
        <v>2110402</v>
      </c>
      <c r="B797" s="88" t="s">
        <v>1333</v>
      </c>
      <c r="C797" s="83">
        <v>1048</v>
      </c>
    </row>
    <row r="798" s="111" customFormat="1" ht="17.25" customHeight="1" spans="1:3">
      <c r="A798" s="88">
        <v>2110404</v>
      </c>
      <c r="B798" s="88" t="s">
        <v>1334</v>
      </c>
      <c r="C798" s="83"/>
    </row>
    <row r="799" s="111" customFormat="1" ht="17.25" customHeight="1" spans="1:3">
      <c r="A799" s="88">
        <v>2110405</v>
      </c>
      <c r="B799" s="88" t="s">
        <v>1335</v>
      </c>
      <c r="C799" s="83"/>
    </row>
    <row r="800" s="111" customFormat="1" ht="17.25" customHeight="1" spans="1:3">
      <c r="A800" s="88">
        <v>2110406</v>
      </c>
      <c r="B800" s="88" t="s">
        <v>1336</v>
      </c>
      <c r="C800" s="83">
        <v>8</v>
      </c>
    </row>
    <row r="801" s="111" customFormat="1" ht="17.25" customHeight="1" spans="1:3">
      <c r="A801" s="88">
        <v>2110499</v>
      </c>
      <c r="B801" s="88" t="s">
        <v>1337</v>
      </c>
      <c r="C801" s="83">
        <v>182</v>
      </c>
    </row>
    <row r="802" s="111" customFormat="1" ht="17.25" customHeight="1" spans="1:3">
      <c r="A802" s="88">
        <v>21105</v>
      </c>
      <c r="B802" s="78" t="s">
        <v>1338</v>
      </c>
      <c r="C802" s="80">
        <f>SUM(C803:C808)</f>
        <v>502</v>
      </c>
    </row>
    <row r="803" s="111" customFormat="1" ht="17.25" customHeight="1" spans="1:3">
      <c r="A803" s="88">
        <v>2110501</v>
      </c>
      <c r="B803" s="88" t="s">
        <v>1339</v>
      </c>
      <c r="C803" s="83">
        <v>180</v>
      </c>
    </row>
    <row r="804" s="111" customFormat="1" ht="17.25" customHeight="1" spans="1:3">
      <c r="A804" s="88">
        <v>2110502</v>
      </c>
      <c r="B804" s="88" t="s">
        <v>1340</v>
      </c>
      <c r="C804" s="83"/>
    </row>
    <row r="805" s="111" customFormat="1" ht="17.25" customHeight="1" spans="1:3">
      <c r="A805" s="88">
        <v>2110503</v>
      </c>
      <c r="B805" s="88" t="s">
        <v>1341</v>
      </c>
      <c r="C805" s="83"/>
    </row>
    <row r="806" s="111" customFormat="1" ht="17.25" customHeight="1" spans="1:3">
      <c r="A806" s="88">
        <v>2110506</v>
      </c>
      <c r="B806" s="88" t="s">
        <v>1342</v>
      </c>
      <c r="C806" s="83"/>
    </row>
    <row r="807" s="111" customFormat="1" ht="17.25" customHeight="1" spans="1:3">
      <c r="A807" s="88">
        <v>2110507</v>
      </c>
      <c r="B807" s="88" t="s">
        <v>1343</v>
      </c>
      <c r="C807" s="83">
        <v>264</v>
      </c>
    </row>
    <row r="808" s="111" customFormat="1" ht="17.25" customHeight="1" spans="1:3">
      <c r="A808" s="88">
        <v>2110599</v>
      </c>
      <c r="B808" s="88" t="s">
        <v>1344</v>
      </c>
      <c r="C808" s="83">
        <v>58</v>
      </c>
    </row>
    <row r="809" s="111" customFormat="1" ht="17.25" customHeight="1" spans="1:3">
      <c r="A809" s="88">
        <v>21107</v>
      </c>
      <c r="B809" s="78" t="s">
        <v>1345</v>
      </c>
      <c r="C809" s="80">
        <f>SUM(C810:C811)</f>
        <v>0</v>
      </c>
    </row>
    <row r="810" s="111" customFormat="1" ht="17.25" customHeight="1" spans="1:3">
      <c r="A810" s="88">
        <v>2110704</v>
      </c>
      <c r="B810" s="88" t="s">
        <v>1346</v>
      </c>
      <c r="C810" s="83"/>
    </row>
    <row r="811" s="111" customFormat="1" ht="17.25" customHeight="1" spans="1:3">
      <c r="A811" s="88">
        <v>2110799</v>
      </c>
      <c r="B811" s="88" t="s">
        <v>1347</v>
      </c>
      <c r="C811" s="83"/>
    </row>
    <row r="812" s="111" customFormat="1" ht="17.25" customHeight="1" spans="1:3">
      <c r="A812" s="88">
        <v>21108</v>
      </c>
      <c r="B812" s="78" t="s">
        <v>1348</v>
      </c>
      <c r="C812" s="80">
        <f>SUM(C813:C814)</f>
        <v>0</v>
      </c>
    </row>
    <row r="813" s="111" customFormat="1" ht="17.25" customHeight="1" spans="1:3">
      <c r="A813" s="88">
        <v>2110804</v>
      </c>
      <c r="B813" s="88" t="s">
        <v>1349</v>
      </c>
      <c r="C813" s="83"/>
    </row>
    <row r="814" s="111" customFormat="1" ht="17.25" customHeight="1" spans="1:3">
      <c r="A814" s="88">
        <v>2110899</v>
      </c>
      <c r="B814" s="88" t="s">
        <v>1350</v>
      </c>
      <c r="C814" s="83"/>
    </row>
    <row r="815" s="111" customFormat="1" ht="17.25" customHeight="1" spans="1:3">
      <c r="A815" s="88">
        <v>21109</v>
      </c>
      <c r="B815" s="78" t="s">
        <v>1351</v>
      </c>
      <c r="C815" s="80">
        <f>C816</f>
        <v>0</v>
      </c>
    </row>
    <row r="816" s="111" customFormat="1" ht="17.25" customHeight="1" spans="1:3">
      <c r="A816" s="88">
        <v>2110901</v>
      </c>
      <c r="B816" s="88" t="s">
        <v>1352</v>
      </c>
      <c r="C816" s="83"/>
    </row>
    <row r="817" s="111" customFormat="1" ht="17.25" customHeight="1" spans="1:3">
      <c r="A817" s="88">
        <v>21110</v>
      </c>
      <c r="B817" s="78" t="s">
        <v>1353</v>
      </c>
      <c r="C817" s="80">
        <f>C818</f>
        <v>0</v>
      </c>
    </row>
    <row r="818" s="111" customFormat="1" ht="17.25" customHeight="1" spans="1:3">
      <c r="A818" s="88">
        <v>2111001</v>
      </c>
      <c r="B818" s="88" t="s">
        <v>1354</v>
      </c>
      <c r="C818" s="83"/>
    </row>
    <row r="819" s="111" customFormat="1" ht="17.25" customHeight="1" spans="1:3">
      <c r="A819" s="88">
        <v>21111</v>
      </c>
      <c r="B819" s="78" t="s">
        <v>1355</v>
      </c>
      <c r="C819" s="80">
        <f>SUM(C820:C824)</f>
        <v>0</v>
      </c>
    </row>
    <row r="820" s="111" customFormat="1" ht="17.25" customHeight="1" spans="1:3">
      <c r="A820" s="88">
        <v>2111101</v>
      </c>
      <c r="B820" s="88" t="s">
        <v>1356</v>
      </c>
      <c r="C820" s="83"/>
    </row>
    <row r="821" s="111" customFormat="1" ht="17.25" customHeight="1" spans="1:3">
      <c r="A821" s="88">
        <v>2111102</v>
      </c>
      <c r="B821" s="88" t="s">
        <v>1357</v>
      </c>
      <c r="C821" s="83"/>
    </row>
    <row r="822" s="111" customFormat="1" ht="17.25" customHeight="1" spans="1:3">
      <c r="A822" s="88">
        <v>2111103</v>
      </c>
      <c r="B822" s="88" t="s">
        <v>1358</v>
      </c>
      <c r="C822" s="83"/>
    </row>
    <row r="823" s="111" customFormat="1" ht="17.25" customHeight="1" spans="1:3">
      <c r="A823" s="88">
        <v>2111104</v>
      </c>
      <c r="B823" s="88" t="s">
        <v>1359</v>
      </c>
      <c r="C823" s="83"/>
    </row>
    <row r="824" s="111" customFormat="1" ht="17.25" customHeight="1" spans="1:3">
      <c r="A824" s="88">
        <v>2111199</v>
      </c>
      <c r="B824" s="88" t="s">
        <v>1360</v>
      </c>
      <c r="C824" s="83"/>
    </row>
    <row r="825" s="111" customFormat="1" ht="17.25" customHeight="1" spans="1:3">
      <c r="A825" s="88">
        <v>21112</v>
      </c>
      <c r="B825" s="78" t="s">
        <v>1361</v>
      </c>
      <c r="C825" s="80">
        <f>C826</f>
        <v>0</v>
      </c>
    </row>
    <row r="826" s="111" customFormat="1" ht="17.25" customHeight="1" spans="1:3">
      <c r="A826" s="88">
        <v>2111201</v>
      </c>
      <c r="B826" s="88" t="s">
        <v>1362</v>
      </c>
      <c r="C826" s="83"/>
    </row>
    <row r="827" s="111" customFormat="1" ht="17.25" customHeight="1" spans="1:3">
      <c r="A827" s="88">
        <v>21113</v>
      </c>
      <c r="B827" s="78" t="s">
        <v>1363</v>
      </c>
      <c r="C827" s="80">
        <f>C828</f>
        <v>0</v>
      </c>
    </row>
    <row r="828" s="111" customFormat="1" ht="17.25" customHeight="1" spans="1:3">
      <c r="A828" s="88">
        <v>2111301</v>
      </c>
      <c r="B828" s="88" t="s">
        <v>1364</v>
      </c>
      <c r="C828" s="83"/>
    </row>
    <row r="829" s="111" customFormat="1" ht="17.25" customHeight="1" spans="1:3">
      <c r="A829" s="88">
        <v>21114</v>
      </c>
      <c r="B829" s="78" t="s">
        <v>1365</v>
      </c>
      <c r="C829" s="80">
        <f>SUM(C830:C839)</f>
        <v>0</v>
      </c>
    </row>
    <row r="830" s="111" customFormat="1" ht="17.25" customHeight="1" spans="1:3">
      <c r="A830" s="88">
        <v>2111401</v>
      </c>
      <c r="B830" s="88" t="s">
        <v>762</v>
      </c>
      <c r="C830" s="83"/>
    </row>
    <row r="831" s="111" customFormat="1" ht="17.25" customHeight="1" spans="1:3">
      <c r="A831" s="88">
        <v>2111402</v>
      </c>
      <c r="B831" s="88" t="s">
        <v>763</v>
      </c>
      <c r="C831" s="83"/>
    </row>
    <row r="832" s="111" customFormat="1" ht="17.25" customHeight="1" spans="1:3">
      <c r="A832" s="88">
        <v>2111403</v>
      </c>
      <c r="B832" s="88" t="s">
        <v>764</v>
      </c>
      <c r="C832" s="83"/>
    </row>
    <row r="833" s="111" customFormat="1" ht="17.25" customHeight="1" spans="1:3">
      <c r="A833" s="88">
        <v>2111406</v>
      </c>
      <c r="B833" s="88" t="s">
        <v>1366</v>
      </c>
      <c r="C833" s="83"/>
    </row>
    <row r="834" s="111" customFormat="1" ht="17.25" customHeight="1" spans="1:3">
      <c r="A834" s="88">
        <v>2111407</v>
      </c>
      <c r="B834" s="88" t="s">
        <v>1367</v>
      </c>
      <c r="C834" s="83"/>
    </row>
    <row r="835" s="111" customFormat="1" ht="17.25" customHeight="1" spans="1:3">
      <c r="A835" s="88">
        <v>2111408</v>
      </c>
      <c r="B835" s="88" t="s">
        <v>1368</v>
      </c>
      <c r="C835" s="83"/>
    </row>
    <row r="836" s="111" customFormat="1" ht="17.25" customHeight="1" spans="1:3">
      <c r="A836" s="88">
        <v>2111411</v>
      </c>
      <c r="B836" s="88" t="s">
        <v>802</v>
      </c>
      <c r="C836" s="83"/>
    </row>
    <row r="837" s="111" customFormat="1" ht="17.25" customHeight="1" spans="1:3">
      <c r="A837" s="88">
        <v>2111413</v>
      </c>
      <c r="B837" s="88" t="s">
        <v>1369</v>
      </c>
      <c r="C837" s="83"/>
    </row>
    <row r="838" s="111" customFormat="1" ht="17.25" customHeight="1" spans="1:3">
      <c r="A838" s="88">
        <v>2111450</v>
      </c>
      <c r="B838" s="88" t="s">
        <v>771</v>
      </c>
      <c r="C838" s="83"/>
    </row>
    <row r="839" s="111" customFormat="1" ht="17.25" customHeight="1" spans="1:3">
      <c r="A839" s="88">
        <v>2111499</v>
      </c>
      <c r="B839" s="88" t="s">
        <v>1370</v>
      </c>
      <c r="C839" s="83"/>
    </row>
    <row r="840" s="111" customFormat="1" ht="17.25" customHeight="1" spans="1:3">
      <c r="A840" s="88">
        <v>21199</v>
      </c>
      <c r="B840" s="78" t="s">
        <v>1371</v>
      </c>
      <c r="C840" s="80">
        <f>C841</f>
        <v>1445</v>
      </c>
    </row>
    <row r="841" s="111" customFormat="1" ht="17.25" customHeight="1" spans="1:3">
      <c r="A841" s="88">
        <v>2119999</v>
      </c>
      <c r="B841" s="88" t="s">
        <v>1372</v>
      </c>
      <c r="C841" s="83">
        <v>1445</v>
      </c>
    </row>
    <row r="842" s="111" customFormat="1" ht="17.25" customHeight="1" spans="1:3">
      <c r="A842" s="88">
        <v>212</v>
      </c>
      <c r="B842" s="78" t="s">
        <v>1373</v>
      </c>
      <c r="C842" s="80">
        <f>SUM(C843,C854,C856,C859,C861,C863)</f>
        <v>10972</v>
      </c>
    </row>
    <row r="843" s="111" customFormat="1" ht="17.25" customHeight="1" spans="1:3">
      <c r="A843" s="88">
        <v>21201</v>
      </c>
      <c r="B843" s="78" t="s">
        <v>1374</v>
      </c>
      <c r="C843" s="80">
        <f>SUM(C844:C853)</f>
        <v>5080</v>
      </c>
    </row>
    <row r="844" s="111" customFormat="1" ht="17.25" customHeight="1" spans="1:3">
      <c r="A844" s="88">
        <v>2120101</v>
      </c>
      <c r="B844" s="88" t="s">
        <v>762</v>
      </c>
      <c r="C844" s="83">
        <v>713</v>
      </c>
    </row>
    <row r="845" s="111" customFormat="1" ht="17.25" customHeight="1" spans="1:3">
      <c r="A845" s="88">
        <v>2120102</v>
      </c>
      <c r="B845" s="88" t="s">
        <v>763</v>
      </c>
      <c r="C845" s="83">
        <v>430</v>
      </c>
    </row>
    <row r="846" s="111" customFormat="1" ht="17.25" customHeight="1" spans="1:3">
      <c r="A846" s="88">
        <v>2120103</v>
      </c>
      <c r="B846" s="88" t="s">
        <v>764</v>
      </c>
      <c r="C846" s="83"/>
    </row>
    <row r="847" s="111" customFormat="1" ht="17.25" customHeight="1" spans="1:3">
      <c r="A847" s="88">
        <v>2120104</v>
      </c>
      <c r="B847" s="88" t="s">
        <v>1375</v>
      </c>
      <c r="C847" s="83">
        <v>468</v>
      </c>
    </row>
    <row r="848" s="111" customFormat="1" ht="17.25" customHeight="1" spans="1:3">
      <c r="A848" s="88">
        <v>2120105</v>
      </c>
      <c r="B848" s="88" t="s">
        <v>1376</v>
      </c>
      <c r="C848" s="83"/>
    </row>
    <row r="849" s="111" customFormat="1" ht="17.25" customHeight="1" spans="1:3">
      <c r="A849" s="88">
        <v>2120106</v>
      </c>
      <c r="B849" s="88" t="s">
        <v>1377</v>
      </c>
      <c r="C849" s="83"/>
    </row>
    <row r="850" s="111" customFormat="1" ht="17.25" customHeight="1" spans="1:3">
      <c r="A850" s="88">
        <v>2120107</v>
      </c>
      <c r="B850" s="88" t="s">
        <v>1378</v>
      </c>
      <c r="C850" s="83"/>
    </row>
    <row r="851" s="111" customFormat="1" ht="17.25" customHeight="1" spans="1:3">
      <c r="A851" s="88">
        <v>2120109</v>
      </c>
      <c r="B851" s="88" t="s">
        <v>1379</v>
      </c>
      <c r="C851" s="83"/>
    </row>
    <row r="852" s="111" customFormat="1" ht="17.25" customHeight="1" spans="1:3">
      <c r="A852" s="88">
        <v>2120110</v>
      </c>
      <c r="B852" s="88" t="s">
        <v>1380</v>
      </c>
      <c r="C852" s="83"/>
    </row>
    <row r="853" s="111" customFormat="1" ht="17.25" customHeight="1" spans="1:3">
      <c r="A853" s="88">
        <v>2120199</v>
      </c>
      <c r="B853" s="88" t="s">
        <v>1381</v>
      </c>
      <c r="C853" s="83">
        <v>3469</v>
      </c>
    </row>
    <row r="854" s="111" customFormat="1" ht="17.25" customHeight="1" spans="1:3">
      <c r="A854" s="88">
        <v>21202</v>
      </c>
      <c r="B854" s="78" t="s">
        <v>1382</v>
      </c>
      <c r="C854" s="80">
        <f>C855</f>
        <v>0</v>
      </c>
    </row>
    <row r="855" s="111" customFormat="1" ht="17.25" customHeight="1" spans="1:3">
      <c r="A855" s="88">
        <v>2120201</v>
      </c>
      <c r="B855" s="88" t="s">
        <v>1383</v>
      </c>
      <c r="C855" s="83"/>
    </row>
    <row r="856" s="111" customFormat="1" ht="17.25" customHeight="1" spans="1:3">
      <c r="A856" s="88">
        <v>21203</v>
      </c>
      <c r="B856" s="78" t="s">
        <v>1384</v>
      </c>
      <c r="C856" s="80">
        <f>SUM(C857:C858)</f>
        <v>1393</v>
      </c>
    </row>
    <row r="857" s="111" customFormat="1" ht="17.25" customHeight="1" spans="1:3">
      <c r="A857" s="88">
        <v>2120303</v>
      </c>
      <c r="B857" s="88" t="s">
        <v>1385</v>
      </c>
      <c r="C857" s="83"/>
    </row>
    <row r="858" s="111" customFormat="1" ht="17.25" customHeight="1" spans="1:3">
      <c r="A858" s="88">
        <v>2120399</v>
      </c>
      <c r="B858" s="88" t="s">
        <v>1386</v>
      </c>
      <c r="C858" s="83">
        <v>1393</v>
      </c>
    </row>
    <row r="859" s="111" customFormat="1" ht="17.25" customHeight="1" spans="1:3">
      <c r="A859" s="88">
        <v>21205</v>
      </c>
      <c r="B859" s="78" t="s">
        <v>1387</v>
      </c>
      <c r="C859" s="80">
        <f t="shared" ref="C859:C863" si="0">C860</f>
        <v>0</v>
      </c>
    </row>
    <row r="860" s="111" customFormat="1" ht="17.25" customHeight="1" spans="1:3">
      <c r="A860" s="88">
        <v>2120501</v>
      </c>
      <c r="B860" s="88" t="s">
        <v>1388</v>
      </c>
      <c r="C860" s="83"/>
    </row>
    <row r="861" s="111" customFormat="1" ht="17.25" customHeight="1" spans="1:3">
      <c r="A861" s="88">
        <v>21206</v>
      </c>
      <c r="B861" s="78" t="s">
        <v>1389</v>
      </c>
      <c r="C861" s="80">
        <f t="shared" si="0"/>
        <v>0</v>
      </c>
    </row>
    <row r="862" s="111" customFormat="1" ht="17.25" customHeight="1" spans="1:3">
      <c r="A862" s="88">
        <v>2120601</v>
      </c>
      <c r="B862" s="88" t="s">
        <v>1390</v>
      </c>
      <c r="C862" s="83"/>
    </row>
    <row r="863" s="111" customFormat="1" ht="17.25" customHeight="1" spans="1:3">
      <c r="A863" s="88">
        <v>21299</v>
      </c>
      <c r="B863" s="78" t="s">
        <v>1391</v>
      </c>
      <c r="C863" s="80">
        <f t="shared" si="0"/>
        <v>4499</v>
      </c>
    </row>
    <row r="864" s="111" customFormat="1" ht="17.25" customHeight="1" spans="1:3">
      <c r="A864" s="88">
        <v>2129999</v>
      </c>
      <c r="B864" s="88" t="s">
        <v>1392</v>
      </c>
      <c r="C864" s="83">
        <v>4499</v>
      </c>
    </row>
    <row r="865" s="111" customFormat="1" ht="17.25" customHeight="1" spans="1:3">
      <c r="A865" s="88">
        <v>213</v>
      </c>
      <c r="B865" s="78" t="s">
        <v>1393</v>
      </c>
      <c r="C865" s="80">
        <f>SUM(C866,C892,C915,C943,C954,C961,C967,C970)</f>
        <v>55608</v>
      </c>
    </row>
    <row r="866" s="111" customFormat="1" ht="17.25" customHeight="1" spans="1:3">
      <c r="A866" s="88">
        <v>21301</v>
      </c>
      <c r="B866" s="78" t="s">
        <v>1394</v>
      </c>
      <c r="C866" s="80">
        <f>SUM(C867:C891)</f>
        <v>10672</v>
      </c>
    </row>
    <row r="867" s="111" customFormat="1" ht="17.25" customHeight="1" spans="1:3">
      <c r="A867" s="88">
        <v>2130101</v>
      </c>
      <c r="B867" s="88" t="s">
        <v>762</v>
      </c>
      <c r="C867" s="83">
        <v>1960</v>
      </c>
    </row>
    <row r="868" s="111" customFormat="1" ht="17.25" customHeight="1" spans="1:3">
      <c r="A868" s="88">
        <v>2130102</v>
      </c>
      <c r="B868" s="88" t="s">
        <v>763</v>
      </c>
      <c r="C868" s="83">
        <v>163</v>
      </c>
    </row>
    <row r="869" s="111" customFormat="1" ht="17.25" customHeight="1" spans="1:3">
      <c r="A869" s="88">
        <v>2130103</v>
      </c>
      <c r="B869" s="88" t="s">
        <v>764</v>
      </c>
      <c r="C869" s="83"/>
    </row>
    <row r="870" s="111" customFormat="1" ht="17.25" customHeight="1" spans="1:3">
      <c r="A870" s="88">
        <v>2130104</v>
      </c>
      <c r="B870" s="88" t="s">
        <v>771</v>
      </c>
      <c r="C870" s="83"/>
    </row>
    <row r="871" s="111" customFormat="1" ht="17.25" customHeight="1" spans="1:3">
      <c r="A871" s="88">
        <v>2130105</v>
      </c>
      <c r="B871" s="88" t="s">
        <v>1395</v>
      </c>
      <c r="C871" s="83"/>
    </row>
    <row r="872" s="111" customFormat="1" ht="17.25" customHeight="1" spans="1:3">
      <c r="A872" s="88">
        <v>2130106</v>
      </c>
      <c r="B872" s="88" t="s">
        <v>1396</v>
      </c>
      <c r="C872" s="83">
        <v>113</v>
      </c>
    </row>
    <row r="873" s="111" customFormat="1" ht="17.25" customHeight="1" spans="1:3">
      <c r="A873" s="88">
        <v>2130108</v>
      </c>
      <c r="B873" s="88" t="s">
        <v>1397</v>
      </c>
      <c r="C873" s="83">
        <v>364</v>
      </c>
    </row>
    <row r="874" s="111" customFormat="1" ht="17.25" customHeight="1" spans="1:3">
      <c r="A874" s="88">
        <v>2130109</v>
      </c>
      <c r="B874" s="88" t="s">
        <v>1398</v>
      </c>
      <c r="C874" s="83">
        <v>33</v>
      </c>
    </row>
    <row r="875" s="111" customFormat="1" ht="17.25" customHeight="1" spans="1:3">
      <c r="A875" s="88">
        <v>2130110</v>
      </c>
      <c r="B875" s="88" t="s">
        <v>1399</v>
      </c>
      <c r="C875" s="83"/>
    </row>
    <row r="876" s="111" customFormat="1" ht="17.25" customHeight="1" spans="1:3">
      <c r="A876" s="88">
        <v>2130111</v>
      </c>
      <c r="B876" s="88" t="s">
        <v>1400</v>
      </c>
      <c r="C876" s="83">
        <v>4</v>
      </c>
    </row>
    <row r="877" s="111" customFormat="1" ht="17.25" customHeight="1" spans="1:3">
      <c r="A877" s="88">
        <v>2130112</v>
      </c>
      <c r="B877" s="88" t="s">
        <v>1401</v>
      </c>
      <c r="C877" s="83"/>
    </row>
    <row r="878" s="111" customFormat="1" ht="17.25" customHeight="1" spans="1:3">
      <c r="A878" s="88">
        <v>2130114</v>
      </c>
      <c r="B878" s="88" t="s">
        <v>1402</v>
      </c>
      <c r="C878" s="83"/>
    </row>
    <row r="879" s="111" customFormat="1" ht="17.25" customHeight="1" spans="1:3">
      <c r="A879" s="88">
        <v>2130119</v>
      </c>
      <c r="B879" s="88" t="s">
        <v>1403</v>
      </c>
      <c r="C879" s="83">
        <v>72</v>
      </c>
    </row>
    <row r="880" s="111" customFormat="1" ht="17.25" customHeight="1" spans="1:3">
      <c r="A880" s="88">
        <v>2130120</v>
      </c>
      <c r="B880" s="88" t="s">
        <v>1404</v>
      </c>
      <c r="C880" s="83">
        <v>3238</v>
      </c>
    </row>
    <row r="881" s="111" customFormat="1" ht="17.25" customHeight="1" spans="1:3">
      <c r="A881" s="88">
        <v>2130121</v>
      </c>
      <c r="B881" s="88" t="s">
        <v>1405</v>
      </c>
      <c r="C881" s="83">
        <v>228</v>
      </c>
    </row>
    <row r="882" s="111" customFormat="1" ht="17.25" customHeight="1" spans="1:3">
      <c r="A882" s="88">
        <v>2130122</v>
      </c>
      <c r="B882" s="88" t="s">
        <v>1406</v>
      </c>
      <c r="C882" s="83">
        <v>1169</v>
      </c>
    </row>
    <row r="883" s="111" customFormat="1" ht="17.25" customHeight="1" spans="1:3">
      <c r="A883" s="88">
        <v>2130124</v>
      </c>
      <c r="B883" s="88" t="s">
        <v>1407</v>
      </c>
      <c r="C883" s="83">
        <v>86</v>
      </c>
    </row>
    <row r="884" s="111" customFormat="1" ht="17.25" customHeight="1" spans="1:3">
      <c r="A884" s="88">
        <v>2130125</v>
      </c>
      <c r="B884" s="88" t="s">
        <v>1408</v>
      </c>
      <c r="C884" s="83"/>
    </row>
    <row r="885" s="111" customFormat="1" ht="17.25" customHeight="1" spans="1:3">
      <c r="A885" s="88">
        <v>2130126</v>
      </c>
      <c r="B885" s="88" t="s">
        <v>1409</v>
      </c>
      <c r="C885" s="83">
        <v>12</v>
      </c>
    </row>
    <row r="886" s="111" customFormat="1" ht="17.25" customHeight="1" spans="1:3">
      <c r="A886" s="88">
        <v>2130135</v>
      </c>
      <c r="B886" s="88" t="s">
        <v>1410</v>
      </c>
      <c r="C886" s="83">
        <v>21</v>
      </c>
    </row>
    <row r="887" s="111" customFormat="1" ht="17.25" customHeight="1" spans="1:3">
      <c r="A887" s="88">
        <v>2130142</v>
      </c>
      <c r="B887" s="88" t="s">
        <v>1411</v>
      </c>
      <c r="C887" s="83"/>
    </row>
    <row r="888" s="111" customFormat="1" ht="17.25" customHeight="1" spans="1:3">
      <c r="A888" s="88">
        <v>2130148</v>
      </c>
      <c r="B888" s="88" t="s">
        <v>1412</v>
      </c>
      <c r="C888" s="83">
        <v>17</v>
      </c>
    </row>
    <row r="889" s="111" customFormat="1" ht="17.25" customHeight="1" spans="1:3">
      <c r="A889" s="88">
        <v>2130152</v>
      </c>
      <c r="B889" s="88" t="s">
        <v>1413</v>
      </c>
      <c r="C889" s="83">
        <v>5</v>
      </c>
    </row>
    <row r="890" s="111" customFormat="1" ht="17.25" customHeight="1" spans="1:3">
      <c r="A890" s="88">
        <v>2130153</v>
      </c>
      <c r="B890" s="88" t="s">
        <v>1414</v>
      </c>
      <c r="C890" s="83">
        <v>2618</v>
      </c>
    </row>
    <row r="891" s="111" customFormat="1" ht="17.25" customHeight="1" spans="1:3">
      <c r="A891" s="88">
        <v>2130199</v>
      </c>
      <c r="B891" s="88" t="s">
        <v>1415</v>
      </c>
      <c r="C891" s="83">
        <v>569</v>
      </c>
    </row>
    <row r="892" s="111" customFormat="1" ht="17.25" customHeight="1" spans="1:3">
      <c r="A892" s="88">
        <v>21302</v>
      </c>
      <c r="B892" s="78" t="s">
        <v>1416</v>
      </c>
      <c r="C892" s="80">
        <f>SUM(C893:C914)</f>
        <v>8134</v>
      </c>
    </row>
    <row r="893" s="111" customFormat="1" ht="17.25" customHeight="1" spans="1:3">
      <c r="A893" s="88">
        <v>2130201</v>
      </c>
      <c r="B893" s="88" t="s">
        <v>762</v>
      </c>
      <c r="C893" s="83">
        <v>1940</v>
      </c>
    </row>
    <row r="894" s="111" customFormat="1" ht="17.25" customHeight="1" spans="1:3">
      <c r="A894" s="88">
        <v>2130202</v>
      </c>
      <c r="B894" s="88" t="s">
        <v>763</v>
      </c>
      <c r="C894" s="83">
        <v>684</v>
      </c>
    </row>
    <row r="895" s="111" customFormat="1" ht="17.25" customHeight="1" spans="1:3">
      <c r="A895" s="88">
        <v>2130203</v>
      </c>
      <c r="B895" s="88" t="s">
        <v>764</v>
      </c>
      <c r="C895" s="83"/>
    </row>
    <row r="896" s="111" customFormat="1" ht="17.25" customHeight="1" spans="1:3">
      <c r="A896" s="88">
        <v>2130204</v>
      </c>
      <c r="B896" s="88" t="s">
        <v>1417</v>
      </c>
      <c r="C896" s="83"/>
    </row>
    <row r="897" s="111" customFormat="1" ht="17.25" customHeight="1" spans="1:3">
      <c r="A897" s="88">
        <v>2130205</v>
      </c>
      <c r="B897" s="88" t="s">
        <v>1418</v>
      </c>
      <c r="C897" s="83">
        <v>196</v>
      </c>
    </row>
    <row r="898" s="111" customFormat="1" ht="17.25" customHeight="1" spans="1:3">
      <c r="A898" s="88">
        <v>2130206</v>
      </c>
      <c r="B898" s="88" t="s">
        <v>1419</v>
      </c>
      <c r="C898" s="83">
        <v>32</v>
      </c>
    </row>
    <row r="899" s="111" customFormat="1" ht="17.25" customHeight="1" spans="1:3">
      <c r="A899" s="88">
        <v>2130207</v>
      </c>
      <c r="B899" s="88" t="s">
        <v>1420</v>
      </c>
      <c r="C899" s="83"/>
    </row>
    <row r="900" s="111" customFormat="1" ht="17.25" customHeight="1" spans="1:3">
      <c r="A900" s="88">
        <v>2130209</v>
      </c>
      <c r="B900" s="88" t="s">
        <v>1421</v>
      </c>
      <c r="C900" s="83">
        <v>763</v>
      </c>
    </row>
    <row r="901" s="111" customFormat="1" ht="17.25" customHeight="1" spans="1:3">
      <c r="A901" s="88">
        <v>2130211</v>
      </c>
      <c r="B901" s="88" t="s">
        <v>1422</v>
      </c>
      <c r="C901" s="83"/>
    </row>
    <row r="902" s="111" customFormat="1" ht="17.25" customHeight="1" spans="1:3">
      <c r="A902" s="88">
        <v>2130212</v>
      </c>
      <c r="B902" s="88" t="s">
        <v>1423</v>
      </c>
      <c r="C902" s="83"/>
    </row>
    <row r="903" s="111" customFormat="1" ht="17.25" customHeight="1" spans="1:3">
      <c r="A903" s="88">
        <v>2130213</v>
      </c>
      <c r="B903" s="88" t="s">
        <v>1424</v>
      </c>
      <c r="C903" s="83"/>
    </row>
    <row r="904" s="111" customFormat="1" ht="17.25" customHeight="1" spans="1:3">
      <c r="A904" s="88">
        <v>2130217</v>
      </c>
      <c r="B904" s="88" t="s">
        <v>1425</v>
      </c>
      <c r="C904" s="83"/>
    </row>
    <row r="905" s="111" customFormat="1" ht="17.25" customHeight="1" spans="1:3">
      <c r="A905" s="88">
        <v>2130220</v>
      </c>
      <c r="B905" s="88" t="s">
        <v>1426</v>
      </c>
      <c r="C905" s="83"/>
    </row>
    <row r="906" s="111" customFormat="1" ht="17.25" customHeight="1" spans="1:3">
      <c r="A906" s="88">
        <v>2130221</v>
      </c>
      <c r="B906" s="88" t="s">
        <v>1427</v>
      </c>
      <c r="C906" s="83"/>
    </row>
    <row r="907" s="111" customFormat="1" ht="17.25" customHeight="1" spans="1:3">
      <c r="A907" s="88">
        <v>2130223</v>
      </c>
      <c r="B907" s="88" t="s">
        <v>1428</v>
      </c>
      <c r="C907" s="83"/>
    </row>
    <row r="908" s="111" customFormat="1" ht="17.25" customHeight="1" spans="1:3">
      <c r="A908" s="88">
        <v>2130226</v>
      </c>
      <c r="B908" s="88" t="s">
        <v>1429</v>
      </c>
      <c r="C908" s="83"/>
    </row>
    <row r="909" s="111" customFormat="1" ht="17.25" customHeight="1" spans="1:3">
      <c r="A909" s="88">
        <v>2130227</v>
      </c>
      <c r="B909" s="88" t="s">
        <v>1430</v>
      </c>
      <c r="C909" s="83"/>
    </row>
    <row r="910" s="111" customFormat="1" ht="17.25" customHeight="1" spans="1:3">
      <c r="A910" s="88">
        <v>2130234</v>
      </c>
      <c r="B910" s="88" t="s">
        <v>1431</v>
      </c>
      <c r="C910" s="83">
        <v>61</v>
      </c>
    </row>
    <row r="911" s="111" customFormat="1" ht="17.25" customHeight="1" spans="1:3">
      <c r="A911" s="88">
        <v>2130236</v>
      </c>
      <c r="B911" s="88" t="s">
        <v>1432</v>
      </c>
      <c r="C911" s="83"/>
    </row>
    <row r="912" s="111" customFormat="1" ht="17.25" customHeight="1" spans="1:3">
      <c r="A912" s="88">
        <v>2130237</v>
      </c>
      <c r="B912" s="88" t="s">
        <v>1401</v>
      </c>
      <c r="C912" s="83"/>
    </row>
    <row r="913" s="111" customFormat="1" ht="17.25" customHeight="1" spans="1:3">
      <c r="A913" s="81">
        <v>2130238</v>
      </c>
      <c r="B913" s="81" t="s">
        <v>1433</v>
      </c>
      <c r="C913" s="83"/>
    </row>
    <row r="914" s="111" customFormat="1" ht="17.25" customHeight="1" spans="1:3">
      <c r="A914" s="88">
        <v>2130299</v>
      </c>
      <c r="B914" s="88" t="s">
        <v>1434</v>
      </c>
      <c r="C914" s="83">
        <v>4458</v>
      </c>
    </row>
    <row r="915" s="111" customFormat="1" ht="17.25" customHeight="1" spans="1:3">
      <c r="A915" s="88">
        <v>21303</v>
      </c>
      <c r="B915" s="78" t="s">
        <v>1435</v>
      </c>
      <c r="C915" s="80">
        <f>SUM(C916:C942)</f>
        <v>12177</v>
      </c>
    </row>
    <row r="916" s="111" customFormat="1" ht="17.25" customHeight="1" spans="1:3">
      <c r="A916" s="88">
        <v>2130301</v>
      </c>
      <c r="B916" s="88" t="s">
        <v>762</v>
      </c>
      <c r="C916" s="83">
        <v>611</v>
      </c>
    </row>
    <row r="917" s="111" customFormat="1" ht="17.25" customHeight="1" spans="1:3">
      <c r="A917" s="88">
        <v>2130302</v>
      </c>
      <c r="B917" s="88" t="s">
        <v>763</v>
      </c>
      <c r="C917" s="83">
        <v>318</v>
      </c>
    </row>
    <row r="918" s="111" customFormat="1" ht="17.25" customHeight="1" spans="1:3">
      <c r="A918" s="88">
        <v>2130303</v>
      </c>
      <c r="B918" s="88" t="s">
        <v>764</v>
      </c>
      <c r="C918" s="83"/>
    </row>
    <row r="919" s="111" customFormat="1" ht="17.25" customHeight="1" spans="1:3">
      <c r="A919" s="88">
        <v>2130304</v>
      </c>
      <c r="B919" s="88" t="s">
        <v>1436</v>
      </c>
      <c r="C919" s="83">
        <v>50</v>
      </c>
    </row>
    <row r="920" s="111" customFormat="1" ht="17.25" customHeight="1" spans="1:3">
      <c r="A920" s="88">
        <v>2130305</v>
      </c>
      <c r="B920" s="88" t="s">
        <v>1437</v>
      </c>
      <c r="C920" s="83">
        <v>7946</v>
      </c>
    </row>
    <row r="921" s="111" customFormat="1" ht="17.25" customHeight="1" spans="1:3">
      <c r="A921" s="88">
        <v>2130306</v>
      </c>
      <c r="B921" s="88" t="s">
        <v>1438</v>
      </c>
      <c r="C921" s="83">
        <v>295</v>
      </c>
    </row>
    <row r="922" s="111" customFormat="1" ht="17.25" customHeight="1" spans="1:3">
      <c r="A922" s="88">
        <v>2130307</v>
      </c>
      <c r="B922" s="88" t="s">
        <v>1439</v>
      </c>
      <c r="C922" s="83"/>
    </row>
    <row r="923" s="111" customFormat="1" ht="17.25" customHeight="1" spans="1:3">
      <c r="A923" s="88">
        <v>2130308</v>
      </c>
      <c r="B923" s="88" t="s">
        <v>1440</v>
      </c>
      <c r="C923" s="83"/>
    </row>
    <row r="924" s="111" customFormat="1" ht="17.25" customHeight="1" spans="1:3">
      <c r="A924" s="88">
        <v>2130309</v>
      </c>
      <c r="B924" s="88" t="s">
        <v>1441</v>
      </c>
      <c r="C924" s="83"/>
    </row>
    <row r="925" s="111" customFormat="1" ht="17.25" customHeight="1" spans="1:3">
      <c r="A925" s="88">
        <v>2130310</v>
      </c>
      <c r="B925" s="88" t="s">
        <v>1442</v>
      </c>
      <c r="C925" s="83">
        <v>63</v>
      </c>
    </row>
    <row r="926" s="111" customFormat="1" ht="17.25" customHeight="1" spans="1:3">
      <c r="A926" s="88">
        <v>2130311</v>
      </c>
      <c r="B926" s="88" t="s">
        <v>1443</v>
      </c>
      <c r="C926" s="83"/>
    </row>
    <row r="927" s="111" customFormat="1" ht="17.25" customHeight="1" spans="1:3">
      <c r="A927" s="88">
        <v>2130312</v>
      </c>
      <c r="B927" s="88" t="s">
        <v>1444</v>
      </c>
      <c r="C927" s="83"/>
    </row>
    <row r="928" s="111" customFormat="1" ht="17.25" customHeight="1" spans="1:3">
      <c r="A928" s="88">
        <v>2130313</v>
      </c>
      <c r="B928" s="88" t="s">
        <v>1445</v>
      </c>
      <c r="C928" s="83">
        <v>5</v>
      </c>
    </row>
    <row r="929" s="111" customFormat="1" ht="17.25" customHeight="1" spans="1:3">
      <c r="A929" s="88">
        <v>2130314</v>
      </c>
      <c r="B929" s="88" t="s">
        <v>1446</v>
      </c>
      <c r="C929" s="83">
        <v>17</v>
      </c>
    </row>
    <row r="930" s="111" customFormat="1" ht="17.25" customHeight="1" spans="1:3">
      <c r="A930" s="88">
        <v>2130315</v>
      </c>
      <c r="B930" s="88" t="s">
        <v>1447</v>
      </c>
      <c r="C930" s="83">
        <v>55</v>
      </c>
    </row>
    <row r="931" s="111" customFormat="1" ht="17.25" customHeight="1" spans="1:3">
      <c r="A931" s="88">
        <v>2130316</v>
      </c>
      <c r="B931" s="88" t="s">
        <v>1448</v>
      </c>
      <c r="C931" s="83">
        <v>705</v>
      </c>
    </row>
    <row r="932" s="111" customFormat="1" ht="17.25" customHeight="1" spans="1:3">
      <c r="A932" s="88">
        <v>2130317</v>
      </c>
      <c r="B932" s="88" t="s">
        <v>1449</v>
      </c>
      <c r="C932" s="83"/>
    </row>
    <row r="933" s="111" customFormat="1" ht="17.25" customHeight="1" spans="1:3">
      <c r="A933" s="88">
        <v>2130318</v>
      </c>
      <c r="B933" s="88" t="s">
        <v>1450</v>
      </c>
      <c r="C933" s="83"/>
    </row>
    <row r="934" s="111" customFormat="1" ht="17.25" customHeight="1" spans="1:3">
      <c r="A934" s="88">
        <v>2130319</v>
      </c>
      <c r="B934" s="88" t="s">
        <v>1451</v>
      </c>
      <c r="C934" s="83"/>
    </row>
    <row r="935" s="111" customFormat="1" ht="17.25" customHeight="1" spans="1:3">
      <c r="A935" s="88">
        <v>2130321</v>
      </c>
      <c r="B935" s="88" t="s">
        <v>1452</v>
      </c>
      <c r="C935" s="83">
        <v>25</v>
      </c>
    </row>
    <row r="936" s="111" customFormat="1" ht="17.25" customHeight="1" spans="1:3">
      <c r="A936" s="88">
        <v>2130322</v>
      </c>
      <c r="B936" s="88" t="s">
        <v>1453</v>
      </c>
      <c r="C936" s="83"/>
    </row>
    <row r="937" s="111" customFormat="1" ht="17.25" customHeight="1" spans="1:3">
      <c r="A937" s="88">
        <v>2130333</v>
      </c>
      <c r="B937" s="88" t="s">
        <v>1428</v>
      </c>
      <c r="C937" s="83"/>
    </row>
    <row r="938" s="111" customFormat="1" ht="17.25" customHeight="1" spans="1:3">
      <c r="A938" s="88">
        <v>2130334</v>
      </c>
      <c r="B938" s="88" t="s">
        <v>1454</v>
      </c>
      <c r="C938" s="83">
        <v>900</v>
      </c>
    </row>
    <row r="939" s="111" customFormat="1" ht="17.25" customHeight="1" spans="1:3">
      <c r="A939" s="88">
        <v>2130335</v>
      </c>
      <c r="B939" s="88" t="s">
        <v>1455</v>
      </c>
      <c r="C939" s="83">
        <v>9</v>
      </c>
    </row>
    <row r="940" s="111" customFormat="1" ht="17.25" customHeight="1" spans="1:3">
      <c r="A940" s="88">
        <v>2130336</v>
      </c>
      <c r="B940" s="88" t="s">
        <v>1456</v>
      </c>
      <c r="C940" s="83"/>
    </row>
    <row r="941" s="111" customFormat="1" ht="17.25" customHeight="1" spans="1:3">
      <c r="A941" s="88">
        <v>2130337</v>
      </c>
      <c r="B941" s="88" t="s">
        <v>1457</v>
      </c>
      <c r="C941" s="83"/>
    </row>
    <row r="942" s="111" customFormat="1" ht="17.25" customHeight="1" spans="1:3">
      <c r="A942" s="88">
        <v>2130399</v>
      </c>
      <c r="B942" s="88" t="s">
        <v>1458</v>
      </c>
      <c r="C942" s="83">
        <v>1178</v>
      </c>
    </row>
    <row r="943" s="111" customFormat="1" ht="17.25" customHeight="1" spans="1:3">
      <c r="A943" s="88">
        <v>21305</v>
      </c>
      <c r="B943" s="78" t="s">
        <v>1459</v>
      </c>
      <c r="C943" s="80">
        <f>SUM(C944:C953)</f>
        <v>13782</v>
      </c>
    </row>
    <row r="944" s="111" customFormat="1" ht="17.25" customHeight="1" spans="1:3">
      <c r="A944" s="88">
        <v>2130501</v>
      </c>
      <c r="B944" s="88" t="s">
        <v>762</v>
      </c>
      <c r="C944" s="83">
        <v>117</v>
      </c>
    </row>
    <row r="945" s="111" customFormat="1" ht="17.25" customHeight="1" spans="1:3">
      <c r="A945" s="88">
        <v>2130502</v>
      </c>
      <c r="B945" s="88" t="s">
        <v>763</v>
      </c>
      <c r="C945" s="83">
        <v>360</v>
      </c>
    </row>
    <row r="946" s="111" customFormat="1" ht="17.25" customHeight="1" spans="1:3">
      <c r="A946" s="88">
        <v>2130503</v>
      </c>
      <c r="B946" s="88" t="s">
        <v>764</v>
      </c>
      <c r="C946" s="83"/>
    </row>
    <row r="947" s="111" customFormat="1" ht="17.25" customHeight="1" spans="1:3">
      <c r="A947" s="88">
        <v>2130504</v>
      </c>
      <c r="B947" s="88" t="s">
        <v>1460</v>
      </c>
      <c r="C947" s="83"/>
    </row>
    <row r="948" s="111" customFormat="1" ht="17.25" customHeight="1" spans="1:3">
      <c r="A948" s="88">
        <v>2130505</v>
      </c>
      <c r="B948" s="88" t="s">
        <v>1461</v>
      </c>
      <c r="C948" s="83"/>
    </row>
    <row r="949" s="111" customFormat="1" ht="17.25" customHeight="1" spans="1:3">
      <c r="A949" s="88">
        <v>2130506</v>
      </c>
      <c r="B949" s="88" t="s">
        <v>1462</v>
      </c>
      <c r="C949" s="83"/>
    </row>
    <row r="950" s="111" customFormat="1" ht="17.25" customHeight="1" spans="1:3">
      <c r="A950" s="88">
        <v>2130507</v>
      </c>
      <c r="B950" s="88" t="s">
        <v>1463</v>
      </c>
      <c r="C950" s="83"/>
    </row>
    <row r="951" s="111" customFormat="1" ht="17.25" customHeight="1" spans="1:3">
      <c r="A951" s="88">
        <v>2130508</v>
      </c>
      <c r="B951" s="88" t="s">
        <v>1464</v>
      </c>
      <c r="C951" s="83"/>
    </row>
    <row r="952" s="111" customFormat="1" ht="17.25" customHeight="1" spans="1:3">
      <c r="A952" s="88">
        <v>2130550</v>
      </c>
      <c r="B952" s="88" t="s">
        <v>771</v>
      </c>
      <c r="C952" s="83"/>
    </row>
    <row r="953" s="111" customFormat="1" ht="17.25" customHeight="1" spans="1:3">
      <c r="A953" s="88">
        <v>2130599</v>
      </c>
      <c r="B953" s="88" t="s">
        <v>1465</v>
      </c>
      <c r="C953" s="83">
        <v>13305</v>
      </c>
    </row>
    <row r="954" s="111" customFormat="1" ht="17.25" customHeight="1" spans="1:3">
      <c r="A954" s="88">
        <v>21307</v>
      </c>
      <c r="B954" s="78" t="s">
        <v>1466</v>
      </c>
      <c r="C954" s="80">
        <f>SUM(C955:C960)</f>
        <v>3403</v>
      </c>
    </row>
    <row r="955" s="111" customFormat="1" ht="17.25" customHeight="1" spans="1:3">
      <c r="A955" s="88">
        <v>2130701</v>
      </c>
      <c r="B955" s="88" t="s">
        <v>1467</v>
      </c>
      <c r="C955" s="83">
        <v>848</v>
      </c>
    </row>
    <row r="956" s="111" customFormat="1" ht="17.25" customHeight="1" spans="1:3">
      <c r="A956" s="88">
        <v>2130704</v>
      </c>
      <c r="B956" s="88" t="s">
        <v>1468</v>
      </c>
      <c r="C956" s="83"/>
    </row>
    <row r="957" s="111" customFormat="1" ht="17.25" customHeight="1" spans="1:3">
      <c r="A957" s="88">
        <v>2130705</v>
      </c>
      <c r="B957" s="88" t="s">
        <v>1469</v>
      </c>
      <c r="C957" s="83">
        <v>2253</v>
      </c>
    </row>
    <row r="958" s="111" customFormat="1" ht="17.25" customHeight="1" spans="1:3">
      <c r="A958" s="88">
        <v>2130706</v>
      </c>
      <c r="B958" s="88" t="s">
        <v>1470</v>
      </c>
      <c r="C958" s="83">
        <v>51</v>
      </c>
    </row>
    <row r="959" s="111" customFormat="1" ht="17.25" customHeight="1" spans="1:3">
      <c r="A959" s="88">
        <v>2130707</v>
      </c>
      <c r="B959" s="88" t="s">
        <v>1471</v>
      </c>
      <c r="C959" s="83">
        <v>251</v>
      </c>
    </row>
    <row r="960" s="111" customFormat="1" ht="17.25" customHeight="1" spans="1:3">
      <c r="A960" s="88">
        <v>2130799</v>
      </c>
      <c r="B960" s="88" t="s">
        <v>1472</v>
      </c>
      <c r="C960" s="83"/>
    </row>
    <row r="961" s="111" customFormat="1" ht="17.25" customHeight="1" spans="1:3">
      <c r="A961" s="88">
        <v>21308</v>
      </c>
      <c r="B961" s="78" t="s">
        <v>1473</v>
      </c>
      <c r="C961" s="80">
        <f>SUM(C962:C966)</f>
        <v>2558</v>
      </c>
    </row>
    <row r="962" s="111" customFormat="1" ht="17.25" customHeight="1" spans="1:3">
      <c r="A962" s="88">
        <v>2130801</v>
      </c>
      <c r="B962" s="88" t="s">
        <v>1474</v>
      </c>
      <c r="C962" s="83">
        <v>32</v>
      </c>
    </row>
    <row r="963" s="111" customFormat="1" ht="17.25" customHeight="1" spans="1:3">
      <c r="A963" s="88">
        <v>2130803</v>
      </c>
      <c r="B963" s="88" t="s">
        <v>1475</v>
      </c>
      <c r="C963" s="83">
        <v>2213</v>
      </c>
    </row>
    <row r="964" s="111" customFormat="1" ht="17.25" customHeight="1" spans="1:3">
      <c r="A964" s="88">
        <v>2130804</v>
      </c>
      <c r="B964" s="88" t="s">
        <v>1476</v>
      </c>
      <c r="C964" s="83">
        <v>313</v>
      </c>
    </row>
    <row r="965" s="111" customFormat="1" ht="17.25" customHeight="1" spans="1:3">
      <c r="A965" s="88">
        <v>2130805</v>
      </c>
      <c r="B965" s="88" t="s">
        <v>1477</v>
      </c>
      <c r="C965" s="83"/>
    </row>
    <row r="966" s="111" customFormat="1" ht="17.25" customHeight="1" spans="1:3">
      <c r="A966" s="88">
        <v>2130899</v>
      </c>
      <c r="B966" s="88" t="s">
        <v>1478</v>
      </c>
      <c r="C966" s="83"/>
    </row>
    <row r="967" s="111" customFormat="1" ht="17.25" customHeight="1" spans="1:3">
      <c r="A967" s="88">
        <v>21309</v>
      </c>
      <c r="B967" s="78" t="s">
        <v>1479</v>
      </c>
      <c r="C967" s="80">
        <f>SUM(C968:C969)</f>
        <v>811</v>
      </c>
    </row>
    <row r="968" s="111" customFormat="1" ht="17.25" customHeight="1" spans="1:3">
      <c r="A968" s="88">
        <v>2130901</v>
      </c>
      <c r="B968" s="88" t="s">
        <v>1480</v>
      </c>
      <c r="C968" s="83"/>
    </row>
    <row r="969" s="111" customFormat="1" ht="17.25" customHeight="1" spans="1:3">
      <c r="A969" s="88">
        <v>2130999</v>
      </c>
      <c r="B969" s="88" t="s">
        <v>1481</v>
      </c>
      <c r="C969" s="83">
        <v>811</v>
      </c>
    </row>
    <row r="970" s="111" customFormat="1" ht="17.25" customHeight="1" spans="1:3">
      <c r="A970" s="88">
        <v>21399</v>
      </c>
      <c r="B970" s="78" t="s">
        <v>1482</v>
      </c>
      <c r="C970" s="80">
        <f>C971+C972</f>
        <v>4071</v>
      </c>
    </row>
    <row r="971" s="111" customFormat="1" ht="17.25" customHeight="1" spans="1:3">
      <c r="A971" s="88">
        <v>2139901</v>
      </c>
      <c r="B971" s="88" t="s">
        <v>1483</v>
      </c>
      <c r="C971" s="83"/>
    </row>
    <row r="972" s="111" customFormat="1" ht="17.25" customHeight="1" spans="1:3">
      <c r="A972" s="88">
        <v>2139999</v>
      </c>
      <c r="B972" s="88" t="s">
        <v>1484</v>
      </c>
      <c r="C972" s="83">
        <v>4071</v>
      </c>
    </row>
    <row r="973" s="111" customFormat="1" ht="17.25" customHeight="1" spans="1:3">
      <c r="A973" s="88">
        <v>214</v>
      </c>
      <c r="B973" s="78" t="s">
        <v>1485</v>
      </c>
      <c r="C973" s="80">
        <f>SUM(C974,C995,C1005,C1015,C1022)</f>
        <v>6232</v>
      </c>
    </row>
    <row r="974" s="111" customFormat="1" ht="17.25" customHeight="1" spans="1:3">
      <c r="A974" s="88">
        <v>21401</v>
      </c>
      <c r="B974" s="78" t="s">
        <v>1486</v>
      </c>
      <c r="C974" s="80">
        <f>SUM(C975:C994)</f>
        <v>5556</v>
      </c>
    </row>
    <row r="975" s="111" customFormat="1" ht="17.25" customHeight="1" spans="1:3">
      <c r="A975" s="88">
        <v>2140101</v>
      </c>
      <c r="B975" s="88" t="s">
        <v>762</v>
      </c>
      <c r="C975" s="83">
        <v>1130</v>
      </c>
    </row>
    <row r="976" s="111" customFormat="1" ht="17.25" customHeight="1" spans="1:3">
      <c r="A976" s="88">
        <v>2140102</v>
      </c>
      <c r="B976" s="88" t="s">
        <v>763</v>
      </c>
      <c r="C976" s="83">
        <v>123</v>
      </c>
    </row>
    <row r="977" s="111" customFormat="1" ht="17.25" customHeight="1" spans="1:3">
      <c r="A977" s="88">
        <v>2140103</v>
      </c>
      <c r="B977" s="88" t="s">
        <v>764</v>
      </c>
      <c r="C977" s="83"/>
    </row>
    <row r="978" s="111" customFormat="1" ht="17.25" customHeight="1" spans="1:3">
      <c r="A978" s="88">
        <v>2140104</v>
      </c>
      <c r="B978" s="88" t="s">
        <v>1487</v>
      </c>
      <c r="C978" s="83">
        <v>1324</v>
      </c>
    </row>
    <row r="979" s="111" customFormat="1" ht="17.25" customHeight="1" spans="1:3">
      <c r="A979" s="88">
        <v>2140106</v>
      </c>
      <c r="B979" s="88" t="s">
        <v>1488</v>
      </c>
      <c r="C979" s="83">
        <v>1907</v>
      </c>
    </row>
    <row r="980" s="111" customFormat="1" ht="17.25" customHeight="1" spans="1:3">
      <c r="A980" s="88">
        <v>2140109</v>
      </c>
      <c r="B980" s="88" t="s">
        <v>1489</v>
      </c>
      <c r="C980" s="83"/>
    </row>
    <row r="981" s="111" customFormat="1" ht="17.25" customHeight="1" spans="1:3">
      <c r="A981" s="88">
        <v>2140110</v>
      </c>
      <c r="B981" s="88" t="s">
        <v>1490</v>
      </c>
      <c r="C981" s="83"/>
    </row>
    <row r="982" s="111" customFormat="1" ht="17.25" customHeight="1" spans="1:3">
      <c r="A982" s="88">
        <v>2140112</v>
      </c>
      <c r="B982" s="88" t="s">
        <v>1491</v>
      </c>
      <c r="C982" s="83"/>
    </row>
    <row r="983" s="111" customFormat="1" ht="17.25" customHeight="1" spans="1:3">
      <c r="A983" s="88">
        <v>2140114</v>
      </c>
      <c r="B983" s="88" t="s">
        <v>1492</v>
      </c>
      <c r="C983" s="83"/>
    </row>
    <row r="984" s="111" customFormat="1" ht="17.25" customHeight="1" spans="1:3">
      <c r="A984" s="88">
        <v>2140122</v>
      </c>
      <c r="B984" s="88" t="s">
        <v>1493</v>
      </c>
      <c r="C984" s="83"/>
    </row>
    <row r="985" s="111" customFormat="1" ht="17.25" customHeight="1" spans="1:3">
      <c r="A985" s="88">
        <v>2140123</v>
      </c>
      <c r="B985" s="88" t="s">
        <v>1494</v>
      </c>
      <c r="C985" s="83"/>
    </row>
    <row r="986" s="111" customFormat="1" ht="17.25" customHeight="1" spans="1:3">
      <c r="A986" s="88">
        <v>2140127</v>
      </c>
      <c r="B986" s="88" t="s">
        <v>1495</v>
      </c>
      <c r="C986" s="83"/>
    </row>
    <row r="987" s="111" customFormat="1" ht="17.25" customHeight="1" spans="1:3">
      <c r="A987" s="88">
        <v>2140128</v>
      </c>
      <c r="B987" s="88" t="s">
        <v>1496</v>
      </c>
      <c r="C987" s="83"/>
    </row>
    <row r="988" s="111" customFormat="1" ht="17.25" customHeight="1" spans="1:3">
      <c r="A988" s="88">
        <v>2140129</v>
      </c>
      <c r="B988" s="88" t="s">
        <v>1497</v>
      </c>
      <c r="C988" s="83"/>
    </row>
    <row r="989" s="111" customFormat="1" ht="17.25" customHeight="1" spans="1:3">
      <c r="A989" s="88">
        <v>2140130</v>
      </c>
      <c r="B989" s="88" t="s">
        <v>1498</v>
      </c>
      <c r="C989" s="83"/>
    </row>
    <row r="990" s="111" customFormat="1" ht="17.25" customHeight="1" spans="1:3">
      <c r="A990" s="88">
        <v>2140131</v>
      </c>
      <c r="B990" s="88" t="s">
        <v>1499</v>
      </c>
      <c r="C990" s="83"/>
    </row>
    <row r="991" s="111" customFormat="1" ht="17.25" customHeight="1" spans="1:3">
      <c r="A991" s="88">
        <v>2140133</v>
      </c>
      <c r="B991" s="88" t="s">
        <v>1500</v>
      </c>
      <c r="C991" s="83"/>
    </row>
    <row r="992" s="111" customFormat="1" ht="17.25" customHeight="1" spans="1:3">
      <c r="A992" s="88">
        <v>2140136</v>
      </c>
      <c r="B992" s="88" t="s">
        <v>1501</v>
      </c>
      <c r="C992" s="83"/>
    </row>
    <row r="993" s="111" customFormat="1" ht="17.25" customHeight="1" spans="1:3">
      <c r="A993" s="88">
        <v>2140138</v>
      </c>
      <c r="B993" s="88" t="s">
        <v>1502</v>
      </c>
      <c r="C993" s="83"/>
    </row>
    <row r="994" s="111" customFormat="1" ht="17.25" customHeight="1" spans="1:3">
      <c r="A994" s="88">
        <v>2140199</v>
      </c>
      <c r="B994" s="88" t="s">
        <v>1503</v>
      </c>
      <c r="C994" s="83">
        <v>1072</v>
      </c>
    </row>
    <row r="995" s="111" customFormat="1" ht="17.25" customHeight="1" spans="1:3">
      <c r="A995" s="88">
        <v>21402</v>
      </c>
      <c r="B995" s="78" t="s">
        <v>1504</v>
      </c>
      <c r="C995" s="80">
        <f>SUM(C996:C1004)</f>
        <v>0</v>
      </c>
    </row>
    <row r="996" s="111" customFormat="1" ht="17.25" customHeight="1" spans="1:3">
      <c r="A996" s="88">
        <v>2140201</v>
      </c>
      <c r="B996" s="88" t="s">
        <v>762</v>
      </c>
      <c r="C996" s="83"/>
    </row>
    <row r="997" s="111" customFormat="1" ht="17.25" customHeight="1" spans="1:3">
      <c r="A997" s="88">
        <v>2140202</v>
      </c>
      <c r="B997" s="88" t="s">
        <v>763</v>
      </c>
      <c r="C997" s="83"/>
    </row>
    <row r="998" s="111" customFormat="1" ht="17.25" customHeight="1" spans="1:3">
      <c r="A998" s="88">
        <v>2140203</v>
      </c>
      <c r="B998" s="88" t="s">
        <v>764</v>
      </c>
      <c r="C998" s="83"/>
    </row>
    <row r="999" s="111" customFormat="1" ht="17.25" customHeight="1" spans="1:3">
      <c r="A999" s="88">
        <v>2140204</v>
      </c>
      <c r="B999" s="88" t="s">
        <v>1505</v>
      </c>
      <c r="C999" s="83"/>
    </row>
    <row r="1000" s="111" customFormat="1" ht="17.25" customHeight="1" spans="1:3">
      <c r="A1000" s="88">
        <v>2140205</v>
      </c>
      <c r="B1000" s="88" t="s">
        <v>1506</v>
      </c>
      <c r="C1000" s="83"/>
    </row>
    <row r="1001" s="111" customFormat="1" ht="17.25" customHeight="1" spans="1:3">
      <c r="A1001" s="88">
        <v>2140206</v>
      </c>
      <c r="B1001" s="88" t="s">
        <v>1507</v>
      </c>
      <c r="C1001" s="83"/>
    </row>
    <row r="1002" s="111" customFormat="1" ht="17.25" customHeight="1" spans="1:3">
      <c r="A1002" s="88">
        <v>2140207</v>
      </c>
      <c r="B1002" s="88" t="s">
        <v>1508</v>
      </c>
      <c r="C1002" s="83"/>
    </row>
    <row r="1003" s="111" customFormat="1" ht="17.25" customHeight="1" spans="1:3">
      <c r="A1003" s="88">
        <v>2140208</v>
      </c>
      <c r="B1003" s="88" t="s">
        <v>1509</v>
      </c>
      <c r="C1003" s="83"/>
    </row>
    <row r="1004" s="111" customFormat="1" ht="17.25" customHeight="1" spans="1:3">
      <c r="A1004" s="88">
        <v>2140299</v>
      </c>
      <c r="B1004" s="88" t="s">
        <v>1510</v>
      </c>
      <c r="C1004" s="83"/>
    </row>
    <row r="1005" s="111" customFormat="1" ht="17.25" customHeight="1" spans="1:3">
      <c r="A1005" s="88">
        <v>21403</v>
      </c>
      <c r="B1005" s="78" t="s">
        <v>1511</v>
      </c>
      <c r="C1005" s="80">
        <f>SUM(C1006:C1014)</f>
        <v>0</v>
      </c>
    </row>
    <row r="1006" s="111" customFormat="1" ht="17.25" customHeight="1" spans="1:3">
      <c r="A1006" s="88">
        <v>2140301</v>
      </c>
      <c r="B1006" s="88" t="s">
        <v>762</v>
      </c>
      <c r="C1006" s="83"/>
    </row>
    <row r="1007" s="111" customFormat="1" ht="17.25" customHeight="1" spans="1:3">
      <c r="A1007" s="88">
        <v>2140302</v>
      </c>
      <c r="B1007" s="88" t="s">
        <v>763</v>
      </c>
      <c r="C1007" s="83"/>
    </row>
    <row r="1008" s="111" customFormat="1" ht="17.25" customHeight="1" spans="1:3">
      <c r="A1008" s="88">
        <v>2140303</v>
      </c>
      <c r="B1008" s="88" t="s">
        <v>764</v>
      </c>
      <c r="C1008" s="83"/>
    </row>
    <row r="1009" s="111" customFormat="1" ht="17.25" customHeight="1" spans="1:3">
      <c r="A1009" s="88">
        <v>2140304</v>
      </c>
      <c r="B1009" s="88" t="s">
        <v>1512</v>
      </c>
      <c r="C1009" s="83"/>
    </row>
    <row r="1010" s="111" customFormat="1" ht="17.25" customHeight="1" spans="1:3">
      <c r="A1010" s="88">
        <v>2140305</v>
      </c>
      <c r="B1010" s="88" t="s">
        <v>1513</v>
      </c>
      <c r="C1010" s="83"/>
    </row>
    <row r="1011" s="111" customFormat="1" ht="17.25" customHeight="1" spans="1:3">
      <c r="A1011" s="88">
        <v>2140306</v>
      </c>
      <c r="B1011" s="88" t="s">
        <v>1514</v>
      </c>
      <c r="C1011" s="83"/>
    </row>
    <row r="1012" s="111" customFormat="1" ht="17.25" customHeight="1" spans="1:3">
      <c r="A1012" s="88">
        <v>2140307</v>
      </c>
      <c r="B1012" s="88" t="s">
        <v>1515</v>
      </c>
      <c r="C1012" s="83"/>
    </row>
    <row r="1013" s="111" customFormat="1" ht="17.25" customHeight="1" spans="1:3">
      <c r="A1013" s="88">
        <v>2140308</v>
      </c>
      <c r="B1013" s="88" t="s">
        <v>1516</v>
      </c>
      <c r="C1013" s="83"/>
    </row>
    <row r="1014" s="111" customFormat="1" ht="17.25" customHeight="1" spans="1:3">
      <c r="A1014" s="88">
        <v>2140399</v>
      </c>
      <c r="B1014" s="88" t="s">
        <v>1517</v>
      </c>
      <c r="C1014" s="83"/>
    </row>
    <row r="1015" s="111" customFormat="1" ht="17.25" customHeight="1" spans="1:3">
      <c r="A1015" s="88">
        <v>21405</v>
      </c>
      <c r="B1015" s="78" t="s">
        <v>1518</v>
      </c>
      <c r="C1015" s="80">
        <f>SUM(C1016:C1021)</f>
        <v>0</v>
      </c>
    </row>
    <row r="1016" s="111" customFormat="1" ht="17.25" customHeight="1" spans="1:3">
      <c r="A1016" s="88">
        <v>2140501</v>
      </c>
      <c r="B1016" s="88" t="s">
        <v>762</v>
      </c>
      <c r="C1016" s="83"/>
    </row>
    <row r="1017" s="111" customFormat="1" ht="17.25" customHeight="1" spans="1:3">
      <c r="A1017" s="88">
        <v>2140502</v>
      </c>
      <c r="B1017" s="88" t="s">
        <v>763</v>
      </c>
      <c r="C1017" s="83"/>
    </row>
    <row r="1018" s="111" customFormat="1" ht="17.25" customHeight="1" spans="1:3">
      <c r="A1018" s="88">
        <v>2140503</v>
      </c>
      <c r="B1018" s="88" t="s">
        <v>764</v>
      </c>
      <c r="C1018" s="83"/>
    </row>
    <row r="1019" s="111" customFormat="1" ht="17.25" customHeight="1" spans="1:3">
      <c r="A1019" s="88">
        <v>2140504</v>
      </c>
      <c r="B1019" s="88" t="s">
        <v>1509</v>
      </c>
      <c r="C1019" s="83"/>
    </row>
    <row r="1020" s="111" customFormat="1" ht="17.25" customHeight="1" spans="1:3">
      <c r="A1020" s="88">
        <v>2140505</v>
      </c>
      <c r="B1020" s="88" t="s">
        <v>1519</v>
      </c>
      <c r="C1020" s="83"/>
    </row>
    <row r="1021" s="111" customFormat="1" ht="17.25" customHeight="1" spans="1:3">
      <c r="A1021" s="88">
        <v>2140599</v>
      </c>
      <c r="B1021" s="88" t="s">
        <v>1520</v>
      </c>
      <c r="C1021" s="83"/>
    </row>
    <row r="1022" s="111" customFormat="1" ht="17.25" customHeight="1" spans="1:3">
      <c r="A1022" s="88">
        <v>21499</v>
      </c>
      <c r="B1022" s="78" t="s">
        <v>1521</v>
      </c>
      <c r="C1022" s="80">
        <f>SUM(C1023:C1024)</f>
        <v>676</v>
      </c>
    </row>
    <row r="1023" s="111" customFormat="1" ht="17.25" customHeight="1" spans="1:3">
      <c r="A1023" s="88">
        <v>2149901</v>
      </c>
      <c r="B1023" s="88" t="s">
        <v>1522</v>
      </c>
      <c r="C1023" s="83">
        <v>16</v>
      </c>
    </row>
    <row r="1024" s="111" customFormat="1" ht="17.25" customHeight="1" spans="1:3">
      <c r="A1024" s="88">
        <v>2149999</v>
      </c>
      <c r="B1024" s="88" t="s">
        <v>1523</v>
      </c>
      <c r="C1024" s="83">
        <v>660</v>
      </c>
    </row>
    <row r="1025" s="111" customFormat="1" ht="17.25" customHeight="1" spans="1:3">
      <c r="A1025" s="88">
        <v>215</v>
      </c>
      <c r="B1025" s="78" t="s">
        <v>1524</v>
      </c>
      <c r="C1025" s="80">
        <f>SUM(C1026,C1036,C1052,C1057,C1068,C1075,C1083)</f>
        <v>1896</v>
      </c>
    </row>
    <row r="1026" s="111" customFormat="1" ht="17.25" customHeight="1" spans="1:3">
      <c r="A1026" s="88">
        <v>21501</v>
      </c>
      <c r="B1026" s="78" t="s">
        <v>1525</v>
      </c>
      <c r="C1026" s="80">
        <f>SUM(C1027:C1035)</f>
        <v>0</v>
      </c>
    </row>
    <row r="1027" s="111" customFormat="1" ht="17.25" customHeight="1" spans="1:3">
      <c r="A1027" s="88">
        <v>2150101</v>
      </c>
      <c r="B1027" s="88" t="s">
        <v>762</v>
      </c>
      <c r="C1027" s="83"/>
    </row>
    <row r="1028" s="111" customFormat="1" ht="17.25" customHeight="1" spans="1:3">
      <c r="A1028" s="88">
        <v>2150102</v>
      </c>
      <c r="B1028" s="88" t="s">
        <v>763</v>
      </c>
      <c r="C1028" s="83"/>
    </row>
    <row r="1029" s="111" customFormat="1" ht="17.25" customHeight="1" spans="1:3">
      <c r="A1029" s="88">
        <v>2150103</v>
      </c>
      <c r="B1029" s="88" t="s">
        <v>764</v>
      </c>
      <c r="C1029" s="83"/>
    </row>
    <row r="1030" s="111" customFormat="1" ht="17.25" customHeight="1" spans="1:3">
      <c r="A1030" s="88">
        <v>2150104</v>
      </c>
      <c r="B1030" s="88" t="s">
        <v>1526</v>
      </c>
      <c r="C1030" s="83"/>
    </row>
    <row r="1031" s="111" customFormat="1" ht="17.25" customHeight="1" spans="1:3">
      <c r="A1031" s="88">
        <v>2150105</v>
      </c>
      <c r="B1031" s="88" t="s">
        <v>1527</v>
      </c>
      <c r="C1031" s="83"/>
    </row>
    <row r="1032" s="111" customFormat="1" ht="17.25" customHeight="1" spans="1:3">
      <c r="A1032" s="88">
        <v>2150106</v>
      </c>
      <c r="B1032" s="88" t="s">
        <v>1528</v>
      </c>
      <c r="C1032" s="83"/>
    </row>
    <row r="1033" s="111" customFormat="1" ht="17.25" customHeight="1" spans="1:3">
      <c r="A1033" s="88">
        <v>2150107</v>
      </c>
      <c r="B1033" s="88" t="s">
        <v>1529</v>
      </c>
      <c r="C1033" s="83"/>
    </row>
    <row r="1034" s="111" customFormat="1" ht="17.25" customHeight="1" spans="1:3">
      <c r="A1034" s="88">
        <v>2150108</v>
      </c>
      <c r="B1034" s="88" t="s">
        <v>1530</v>
      </c>
      <c r="C1034" s="83"/>
    </row>
    <row r="1035" s="111" customFormat="1" ht="17.25" customHeight="1" spans="1:3">
      <c r="A1035" s="88">
        <v>2150199</v>
      </c>
      <c r="B1035" s="88" t="s">
        <v>1531</v>
      </c>
      <c r="C1035" s="83"/>
    </row>
    <row r="1036" s="111" customFormat="1" ht="17.25" customHeight="1" spans="1:3">
      <c r="A1036" s="88">
        <v>21502</v>
      </c>
      <c r="B1036" s="78" t="s">
        <v>1532</v>
      </c>
      <c r="C1036" s="80">
        <f>SUM(C1037:C1051)</f>
        <v>123</v>
      </c>
    </row>
    <row r="1037" s="111" customFormat="1" ht="17.25" customHeight="1" spans="1:3">
      <c r="A1037" s="88">
        <v>2150201</v>
      </c>
      <c r="B1037" s="88" t="s">
        <v>762</v>
      </c>
      <c r="C1037" s="83"/>
    </row>
    <row r="1038" s="111" customFormat="1" ht="17.25" customHeight="1" spans="1:3">
      <c r="A1038" s="88">
        <v>2150202</v>
      </c>
      <c r="B1038" s="88" t="s">
        <v>763</v>
      </c>
      <c r="C1038" s="83"/>
    </row>
    <row r="1039" s="111" customFormat="1" ht="17.25" customHeight="1" spans="1:3">
      <c r="A1039" s="88">
        <v>2150203</v>
      </c>
      <c r="B1039" s="88" t="s">
        <v>764</v>
      </c>
      <c r="C1039" s="83"/>
    </row>
    <row r="1040" s="111" customFormat="1" ht="17.25" customHeight="1" spans="1:3">
      <c r="A1040" s="88">
        <v>2150204</v>
      </c>
      <c r="B1040" s="88" t="s">
        <v>1533</v>
      </c>
      <c r="C1040" s="83"/>
    </row>
    <row r="1041" s="111" customFormat="1" ht="17.25" customHeight="1" spans="1:3">
      <c r="A1041" s="88">
        <v>2150205</v>
      </c>
      <c r="B1041" s="88" t="s">
        <v>1534</v>
      </c>
      <c r="C1041" s="83"/>
    </row>
    <row r="1042" s="111" customFormat="1" ht="17.25" customHeight="1" spans="1:3">
      <c r="A1042" s="88">
        <v>2150206</v>
      </c>
      <c r="B1042" s="88" t="s">
        <v>1535</v>
      </c>
      <c r="C1042" s="83"/>
    </row>
    <row r="1043" s="111" customFormat="1" ht="17.25" customHeight="1" spans="1:3">
      <c r="A1043" s="88">
        <v>2150207</v>
      </c>
      <c r="B1043" s="88" t="s">
        <v>1536</v>
      </c>
      <c r="C1043" s="83"/>
    </row>
    <row r="1044" s="111" customFormat="1" ht="17.25" customHeight="1" spans="1:3">
      <c r="A1044" s="88">
        <v>2150208</v>
      </c>
      <c r="B1044" s="88" t="s">
        <v>1537</v>
      </c>
      <c r="C1044" s="83"/>
    </row>
    <row r="1045" s="111" customFormat="1" ht="17.25" customHeight="1" spans="1:3">
      <c r="A1045" s="88">
        <v>2150209</v>
      </c>
      <c r="B1045" s="88" t="s">
        <v>1538</v>
      </c>
      <c r="C1045" s="83"/>
    </row>
    <row r="1046" s="111" customFormat="1" ht="17.25" customHeight="1" spans="1:3">
      <c r="A1046" s="88">
        <v>2150210</v>
      </c>
      <c r="B1046" s="88" t="s">
        <v>1539</v>
      </c>
      <c r="C1046" s="83"/>
    </row>
    <row r="1047" s="111" customFormat="1" ht="17.25" customHeight="1" spans="1:3">
      <c r="A1047" s="88">
        <v>2150212</v>
      </c>
      <c r="B1047" s="88" t="s">
        <v>1540</v>
      </c>
      <c r="C1047" s="83"/>
    </row>
    <row r="1048" s="111" customFormat="1" ht="17.25" customHeight="1" spans="1:3">
      <c r="A1048" s="88">
        <v>2150213</v>
      </c>
      <c r="B1048" s="88" t="s">
        <v>1541</v>
      </c>
      <c r="C1048" s="83"/>
    </row>
    <row r="1049" s="111" customFormat="1" ht="17.25" customHeight="1" spans="1:3">
      <c r="A1049" s="88">
        <v>2150214</v>
      </c>
      <c r="B1049" s="88" t="s">
        <v>1542</v>
      </c>
      <c r="C1049" s="83"/>
    </row>
    <row r="1050" s="111" customFormat="1" ht="17.25" customHeight="1" spans="1:3">
      <c r="A1050" s="88">
        <v>2150215</v>
      </c>
      <c r="B1050" s="88" t="s">
        <v>1543</v>
      </c>
      <c r="C1050" s="83"/>
    </row>
    <row r="1051" s="111" customFormat="1" ht="17.25" customHeight="1" spans="1:3">
      <c r="A1051" s="88">
        <v>2150299</v>
      </c>
      <c r="B1051" s="88" t="s">
        <v>1544</v>
      </c>
      <c r="C1051" s="83">
        <v>123</v>
      </c>
    </row>
    <row r="1052" s="111" customFormat="1" ht="17.25" customHeight="1" spans="1:3">
      <c r="A1052" s="88">
        <v>21503</v>
      </c>
      <c r="B1052" s="78" t="s">
        <v>1545</v>
      </c>
      <c r="C1052" s="80">
        <f>SUM(C1053:C1056)</f>
        <v>0</v>
      </c>
    </row>
    <row r="1053" s="111" customFormat="1" ht="17.25" customHeight="1" spans="1:3">
      <c r="A1053" s="88">
        <v>2150301</v>
      </c>
      <c r="B1053" s="88" t="s">
        <v>762</v>
      </c>
      <c r="C1053" s="83"/>
    </row>
    <row r="1054" s="111" customFormat="1" ht="17.25" customHeight="1" spans="1:3">
      <c r="A1054" s="88">
        <v>2150302</v>
      </c>
      <c r="B1054" s="88" t="s">
        <v>763</v>
      </c>
      <c r="C1054" s="83"/>
    </row>
    <row r="1055" s="111" customFormat="1" ht="17.25" customHeight="1" spans="1:3">
      <c r="A1055" s="88">
        <v>2150303</v>
      </c>
      <c r="B1055" s="88" t="s">
        <v>764</v>
      </c>
      <c r="C1055" s="83"/>
    </row>
    <row r="1056" s="111" customFormat="1" ht="17.25" customHeight="1" spans="1:3">
      <c r="A1056" s="88">
        <v>2150399</v>
      </c>
      <c r="B1056" s="88" t="s">
        <v>1546</v>
      </c>
      <c r="C1056" s="83"/>
    </row>
    <row r="1057" s="111" customFormat="1" ht="17.25" customHeight="1" spans="1:3">
      <c r="A1057" s="88">
        <v>21505</v>
      </c>
      <c r="B1057" s="78" t="s">
        <v>1547</v>
      </c>
      <c r="C1057" s="80">
        <f>SUM(C1058:C1067)</f>
        <v>0</v>
      </c>
    </row>
    <row r="1058" s="111" customFormat="1" ht="17.25" customHeight="1" spans="1:3">
      <c r="A1058" s="88">
        <v>2150501</v>
      </c>
      <c r="B1058" s="88" t="s">
        <v>762</v>
      </c>
      <c r="C1058" s="83"/>
    </row>
    <row r="1059" s="111" customFormat="1" ht="17.25" customHeight="1" spans="1:3">
      <c r="A1059" s="88">
        <v>2150502</v>
      </c>
      <c r="B1059" s="88" t="s">
        <v>763</v>
      </c>
      <c r="C1059" s="83"/>
    </row>
    <row r="1060" s="111" customFormat="1" ht="17.25" customHeight="1" spans="1:3">
      <c r="A1060" s="88">
        <v>2150503</v>
      </c>
      <c r="B1060" s="88" t="s">
        <v>764</v>
      </c>
      <c r="C1060" s="83"/>
    </row>
    <row r="1061" s="111" customFormat="1" ht="17.25" customHeight="1" spans="1:3">
      <c r="A1061" s="88">
        <v>2150505</v>
      </c>
      <c r="B1061" s="88" t="s">
        <v>1548</v>
      </c>
      <c r="C1061" s="83"/>
    </row>
    <row r="1062" s="111" customFormat="1" ht="17.25" customHeight="1" spans="1:3">
      <c r="A1062" s="88">
        <v>2150507</v>
      </c>
      <c r="B1062" s="88" t="s">
        <v>1549</v>
      </c>
      <c r="C1062" s="83"/>
    </row>
    <row r="1063" s="111" customFormat="1" ht="17.25" customHeight="1" spans="1:3">
      <c r="A1063" s="88">
        <v>2150508</v>
      </c>
      <c r="B1063" s="88" t="s">
        <v>1550</v>
      </c>
      <c r="C1063" s="83"/>
    </row>
    <row r="1064" s="111" customFormat="1" ht="17.25" customHeight="1" spans="1:3">
      <c r="A1064" s="88">
        <v>2150516</v>
      </c>
      <c r="B1064" s="88" t="s">
        <v>1551</v>
      </c>
      <c r="C1064" s="83"/>
    </row>
    <row r="1065" s="111" customFormat="1" ht="17.25" customHeight="1" spans="1:3">
      <c r="A1065" s="88">
        <v>2150517</v>
      </c>
      <c r="B1065" s="88" t="s">
        <v>1552</v>
      </c>
      <c r="C1065" s="83"/>
    </row>
    <row r="1066" s="111" customFormat="1" ht="17.25" customHeight="1" spans="1:3">
      <c r="A1066" s="88">
        <v>2150550</v>
      </c>
      <c r="B1066" s="88" t="s">
        <v>771</v>
      </c>
      <c r="C1066" s="83"/>
    </row>
    <row r="1067" s="111" customFormat="1" ht="17.25" customHeight="1" spans="1:3">
      <c r="A1067" s="88">
        <v>2150599</v>
      </c>
      <c r="B1067" s="88" t="s">
        <v>1553</v>
      </c>
      <c r="C1067" s="83"/>
    </row>
    <row r="1068" s="111" customFormat="1" ht="17.25" customHeight="1" spans="1:3">
      <c r="A1068" s="88">
        <v>21507</v>
      </c>
      <c r="B1068" s="78" t="s">
        <v>1554</v>
      </c>
      <c r="C1068" s="80">
        <f>SUM(C1069:C1074)</f>
        <v>0</v>
      </c>
    </row>
    <row r="1069" s="111" customFormat="1" ht="17.25" customHeight="1" spans="1:3">
      <c r="A1069" s="88">
        <v>2150701</v>
      </c>
      <c r="B1069" s="88" t="s">
        <v>762</v>
      </c>
      <c r="C1069" s="83"/>
    </row>
    <row r="1070" s="111" customFormat="1" ht="17.25" customHeight="1" spans="1:3">
      <c r="A1070" s="88">
        <v>2150702</v>
      </c>
      <c r="B1070" s="88" t="s">
        <v>763</v>
      </c>
      <c r="C1070" s="83"/>
    </row>
    <row r="1071" s="111" customFormat="1" ht="17.25" customHeight="1" spans="1:3">
      <c r="A1071" s="88">
        <v>2150703</v>
      </c>
      <c r="B1071" s="88" t="s">
        <v>764</v>
      </c>
      <c r="C1071" s="83"/>
    </row>
    <row r="1072" s="111" customFormat="1" ht="17.25" customHeight="1" spans="1:3">
      <c r="A1072" s="88">
        <v>2150704</v>
      </c>
      <c r="B1072" s="88" t="s">
        <v>1555</v>
      </c>
      <c r="C1072" s="83"/>
    </row>
    <row r="1073" s="111" customFormat="1" ht="17.25" customHeight="1" spans="1:3">
      <c r="A1073" s="88">
        <v>2150705</v>
      </c>
      <c r="B1073" s="88" t="s">
        <v>1556</v>
      </c>
      <c r="C1073" s="83"/>
    </row>
    <row r="1074" s="111" customFormat="1" ht="17.25" customHeight="1" spans="1:3">
      <c r="A1074" s="88">
        <v>2150799</v>
      </c>
      <c r="B1074" s="88" t="s">
        <v>1557</v>
      </c>
      <c r="C1074" s="83"/>
    </row>
    <row r="1075" s="111" customFormat="1" ht="17.25" customHeight="1" spans="1:3">
      <c r="A1075" s="88">
        <v>21508</v>
      </c>
      <c r="B1075" s="78" t="s">
        <v>1558</v>
      </c>
      <c r="C1075" s="80">
        <f>SUM(C1076:C1082)</f>
        <v>1773</v>
      </c>
    </row>
    <row r="1076" s="111" customFormat="1" ht="17.25" customHeight="1" spans="1:3">
      <c r="A1076" s="88">
        <v>2150801</v>
      </c>
      <c r="B1076" s="88" t="s">
        <v>762</v>
      </c>
      <c r="C1076" s="83"/>
    </row>
    <row r="1077" s="111" customFormat="1" ht="17.25" customHeight="1" spans="1:3">
      <c r="A1077" s="88">
        <v>2150802</v>
      </c>
      <c r="B1077" s="88" t="s">
        <v>763</v>
      </c>
      <c r="C1077" s="83"/>
    </row>
    <row r="1078" s="111" customFormat="1" ht="17.25" customHeight="1" spans="1:3">
      <c r="A1078" s="88">
        <v>2150803</v>
      </c>
      <c r="B1078" s="88" t="s">
        <v>764</v>
      </c>
      <c r="C1078" s="83"/>
    </row>
    <row r="1079" s="111" customFormat="1" ht="17.25" customHeight="1" spans="1:3">
      <c r="A1079" s="88">
        <v>2150804</v>
      </c>
      <c r="B1079" s="88" t="s">
        <v>1559</v>
      </c>
      <c r="C1079" s="83"/>
    </row>
    <row r="1080" s="111" customFormat="1" ht="17.25" customHeight="1" spans="1:3">
      <c r="A1080" s="88">
        <v>2150805</v>
      </c>
      <c r="B1080" s="88" t="s">
        <v>1560</v>
      </c>
      <c r="C1080" s="83">
        <v>957</v>
      </c>
    </row>
    <row r="1081" s="111" customFormat="1" ht="17.25" customHeight="1" spans="1:3">
      <c r="A1081" s="88">
        <v>2150806</v>
      </c>
      <c r="B1081" s="88" t="s">
        <v>1561</v>
      </c>
      <c r="C1081" s="83"/>
    </row>
    <row r="1082" s="111" customFormat="1" ht="17.25" customHeight="1" spans="1:3">
      <c r="A1082" s="88">
        <v>2150899</v>
      </c>
      <c r="B1082" s="88" t="s">
        <v>1562</v>
      </c>
      <c r="C1082" s="83">
        <v>816</v>
      </c>
    </row>
    <row r="1083" s="111" customFormat="1" ht="17.25" customHeight="1" spans="1:3">
      <c r="A1083" s="88">
        <v>21599</v>
      </c>
      <c r="B1083" s="78" t="s">
        <v>1563</v>
      </c>
      <c r="C1083" s="80">
        <f>SUM(C1084:C1088)</f>
        <v>0</v>
      </c>
    </row>
    <row r="1084" s="111" customFormat="1" ht="17.25" customHeight="1" spans="1:3">
      <c r="A1084" s="88">
        <v>2159901</v>
      </c>
      <c r="B1084" s="88" t="s">
        <v>1564</v>
      </c>
      <c r="C1084" s="83"/>
    </row>
    <row r="1085" s="111" customFormat="1" ht="17.25" customHeight="1" spans="1:3">
      <c r="A1085" s="88">
        <v>2159904</v>
      </c>
      <c r="B1085" s="88" t="s">
        <v>1565</v>
      </c>
      <c r="C1085" s="83"/>
    </row>
    <row r="1086" s="111" customFormat="1" ht="17.25" customHeight="1" spans="1:3">
      <c r="A1086" s="88">
        <v>2159905</v>
      </c>
      <c r="B1086" s="88" t="s">
        <v>1566</v>
      </c>
      <c r="C1086" s="83"/>
    </row>
    <row r="1087" s="111" customFormat="1" ht="17.25" customHeight="1" spans="1:3">
      <c r="A1087" s="88">
        <v>2159906</v>
      </c>
      <c r="B1087" s="88" t="s">
        <v>1567</v>
      </c>
      <c r="C1087" s="83"/>
    </row>
    <row r="1088" s="111" customFormat="1" ht="17.25" customHeight="1" spans="1:3">
      <c r="A1088" s="88">
        <v>2159999</v>
      </c>
      <c r="B1088" s="88" t="s">
        <v>1568</v>
      </c>
      <c r="C1088" s="83"/>
    </row>
    <row r="1089" s="111" customFormat="1" ht="17.25" customHeight="1" spans="1:3">
      <c r="A1089" s="88">
        <v>216</v>
      </c>
      <c r="B1089" s="78" t="s">
        <v>1569</v>
      </c>
      <c r="C1089" s="80">
        <f>SUM(C1090,C1100,C1106)</f>
        <v>753</v>
      </c>
    </row>
    <row r="1090" s="111" customFormat="1" ht="17.25" customHeight="1" spans="1:3">
      <c r="A1090" s="88">
        <v>21602</v>
      </c>
      <c r="B1090" s="78" t="s">
        <v>1570</v>
      </c>
      <c r="C1090" s="80">
        <f>SUM(C1091:C1099)</f>
        <v>726</v>
      </c>
    </row>
    <row r="1091" s="111" customFormat="1" ht="17.25" customHeight="1" spans="1:3">
      <c r="A1091" s="88">
        <v>2160201</v>
      </c>
      <c r="B1091" s="88" t="s">
        <v>762</v>
      </c>
      <c r="C1091" s="83">
        <v>236</v>
      </c>
    </row>
    <row r="1092" s="111" customFormat="1" ht="17.25" customHeight="1" spans="1:3">
      <c r="A1092" s="88">
        <v>2160202</v>
      </c>
      <c r="B1092" s="88" t="s">
        <v>763</v>
      </c>
      <c r="C1092" s="83"/>
    </row>
    <row r="1093" s="111" customFormat="1" ht="17.25" customHeight="1" spans="1:3">
      <c r="A1093" s="88">
        <v>2160203</v>
      </c>
      <c r="B1093" s="88" t="s">
        <v>764</v>
      </c>
      <c r="C1093" s="83"/>
    </row>
    <row r="1094" s="111" customFormat="1" ht="17.25" customHeight="1" spans="1:3">
      <c r="A1094" s="88">
        <v>2160216</v>
      </c>
      <c r="B1094" s="88" t="s">
        <v>1571</v>
      </c>
      <c r="C1094" s="83"/>
    </row>
    <row r="1095" s="111" customFormat="1" ht="17.25" customHeight="1" spans="1:3">
      <c r="A1095" s="88">
        <v>2160217</v>
      </c>
      <c r="B1095" s="88" t="s">
        <v>1572</v>
      </c>
      <c r="C1095" s="83"/>
    </row>
    <row r="1096" s="111" customFormat="1" ht="17.25" customHeight="1" spans="1:3">
      <c r="A1096" s="88">
        <v>2160218</v>
      </c>
      <c r="B1096" s="88" t="s">
        <v>1573</v>
      </c>
      <c r="C1096" s="83"/>
    </row>
    <row r="1097" s="111" customFormat="1" ht="17.25" customHeight="1" spans="1:3">
      <c r="A1097" s="88">
        <v>2160219</v>
      </c>
      <c r="B1097" s="88" t="s">
        <v>1574</v>
      </c>
      <c r="C1097" s="83"/>
    </row>
    <row r="1098" s="111" customFormat="1" ht="17.25" customHeight="1" spans="1:3">
      <c r="A1098" s="88">
        <v>2160250</v>
      </c>
      <c r="B1098" s="88" t="s">
        <v>771</v>
      </c>
      <c r="C1098" s="83"/>
    </row>
    <row r="1099" s="111" customFormat="1" ht="17.25" customHeight="1" spans="1:3">
      <c r="A1099" s="88">
        <v>2160299</v>
      </c>
      <c r="B1099" s="88" t="s">
        <v>1575</v>
      </c>
      <c r="C1099" s="83">
        <v>490</v>
      </c>
    </row>
    <row r="1100" s="111" customFormat="1" ht="17.25" customHeight="1" spans="1:3">
      <c r="A1100" s="88">
        <v>21606</v>
      </c>
      <c r="B1100" s="78" t="s">
        <v>1576</v>
      </c>
      <c r="C1100" s="80">
        <f>SUM(C1101:C1105)</f>
        <v>15</v>
      </c>
    </row>
    <row r="1101" s="111" customFormat="1" ht="17.25" customHeight="1" spans="1:3">
      <c r="A1101" s="88">
        <v>2160601</v>
      </c>
      <c r="B1101" s="88" t="s">
        <v>762</v>
      </c>
      <c r="C1101" s="83"/>
    </row>
    <row r="1102" s="111" customFormat="1" ht="17.25" customHeight="1" spans="1:3">
      <c r="A1102" s="88">
        <v>2160602</v>
      </c>
      <c r="B1102" s="88" t="s">
        <v>763</v>
      </c>
      <c r="C1102" s="83"/>
    </row>
    <row r="1103" s="111" customFormat="1" ht="17.25" customHeight="1" spans="1:3">
      <c r="A1103" s="88">
        <v>2160603</v>
      </c>
      <c r="B1103" s="88" t="s">
        <v>764</v>
      </c>
      <c r="C1103" s="83"/>
    </row>
    <row r="1104" s="111" customFormat="1" ht="17.25" customHeight="1" spans="1:3">
      <c r="A1104" s="88">
        <v>2160607</v>
      </c>
      <c r="B1104" s="88" t="s">
        <v>1577</v>
      </c>
      <c r="C1104" s="83"/>
    </row>
    <row r="1105" s="111" customFormat="1" ht="17.25" customHeight="1" spans="1:3">
      <c r="A1105" s="88">
        <v>2160699</v>
      </c>
      <c r="B1105" s="88" t="s">
        <v>1578</v>
      </c>
      <c r="C1105" s="83">
        <v>15</v>
      </c>
    </row>
    <row r="1106" s="111" customFormat="1" ht="17.25" customHeight="1" spans="1:3">
      <c r="A1106" s="88">
        <v>21699</v>
      </c>
      <c r="B1106" s="78" t="s">
        <v>1579</v>
      </c>
      <c r="C1106" s="80">
        <f>SUM(C1107:C1108)</f>
        <v>12</v>
      </c>
    </row>
    <row r="1107" s="111" customFormat="1" ht="17.25" customHeight="1" spans="1:3">
      <c r="A1107" s="88">
        <v>2169901</v>
      </c>
      <c r="B1107" s="88" t="s">
        <v>1580</v>
      </c>
      <c r="C1107" s="83"/>
    </row>
    <row r="1108" s="111" customFormat="1" ht="17.25" customHeight="1" spans="1:3">
      <c r="A1108" s="88">
        <v>2169999</v>
      </c>
      <c r="B1108" s="88" t="s">
        <v>1581</v>
      </c>
      <c r="C1108" s="83">
        <v>12</v>
      </c>
    </row>
    <row r="1109" s="111" customFormat="1" ht="17.25" customHeight="1" spans="1:3">
      <c r="A1109" s="88">
        <v>217</v>
      </c>
      <c r="B1109" s="78" t="s">
        <v>1582</v>
      </c>
      <c r="C1109" s="80">
        <f>SUM(C1110,C1117,C1127,C1133,C1136)</f>
        <v>33</v>
      </c>
    </row>
    <row r="1110" s="111" customFormat="1" ht="17.25" customHeight="1" spans="1:3">
      <c r="A1110" s="88">
        <v>21701</v>
      </c>
      <c r="B1110" s="78" t="s">
        <v>1583</v>
      </c>
      <c r="C1110" s="80">
        <f>SUM(C1111:C1116)</f>
        <v>0</v>
      </c>
    </row>
    <row r="1111" s="111" customFormat="1" ht="17.25" customHeight="1" spans="1:3">
      <c r="A1111" s="88">
        <v>2170101</v>
      </c>
      <c r="B1111" s="88" t="s">
        <v>762</v>
      </c>
      <c r="C1111" s="83"/>
    </row>
    <row r="1112" s="111" customFormat="1" ht="17.25" customHeight="1" spans="1:3">
      <c r="A1112" s="88">
        <v>2170102</v>
      </c>
      <c r="B1112" s="88" t="s">
        <v>763</v>
      </c>
      <c r="C1112" s="83"/>
    </row>
    <row r="1113" s="111" customFormat="1" ht="17.25" customHeight="1" spans="1:3">
      <c r="A1113" s="88">
        <v>2170103</v>
      </c>
      <c r="B1113" s="88" t="s">
        <v>764</v>
      </c>
      <c r="C1113" s="83"/>
    </row>
    <row r="1114" s="111" customFormat="1" ht="17.25" customHeight="1" spans="1:3">
      <c r="A1114" s="88">
        <v>2170104</v>
      </c>
      <c r="B1114" s="88" t="s">
        <v>1584</v>
      </c>
      <c r="C1114" s="83"/>
    </row>
    <row r="1115" s="111" customFormat="1" ht="17.25" customHeight="1" spans="1:3">
      <c r="A1115" s="88">
        <v>2170150</v>
      </c>
      <c r="B1115" s="88" t="s">
        <v>771</v>
      </c>
      <c r="C1115" s="83"/>
    </row>
    <row r="1116" s="111" customFormat="1" ht="17.25" customHeight="1" spans="1:3">
      <c r="A1116" s="88">
        <v>2170199</v>
      </c>
      <c r="B1116" s="88" t="s">
        <v>1585</v>
      </c>
      <c r="C1116" s="83"/>
    </row>
    <row r="1117" s="111" customFormat="1" ht="17.25" customHeight="1" spans="1:3">
      <c r="A1117" s="88">
        <v>21702</v>
      </c>
      <c r="B1117" s="78" t="s">
        <v>1586</v>
      </c>
      <c r="C1117" s="80">
        <f>SUM(C1118:C1126)</f>
        <v>0</v>
      </c>
    </row>
    <row r="1118" s="111" customFormat="1" ht="17.25" customHeight="1" spans="1:3">
      <c r="A1118" s="88">
        <v>2170201</v>
      </c>
      <c r="B1118" s="88" t="s">
        <v>1587</v>
      </c>
      <c r="C1118" s="83"/>
    </row>
    <row r="1119" s="111" customFormat="1" ht="17.25" customHeight="1" spans="1:3">
      <c r="A1119" s="88">
        <v>2170202</v>
      </c>
      <c r="B1119" s="88" t="s">
        <v>1588</v>
      </c>
      <c r="C1119" s="83"/>
    </row>
    <row r="1120" s="111" customFormat="1" ht="17.25" customHeight="1" spans="1:3">
      <c r="A1120" s="88">
        <v>2170203</v>
      </c>
      <c r="B1120" s="88" t="s">
        <v>1589</v>
      </c>
      <c r="C1120" s="83"/>
    </row>
    <row r="1121" s="111" customFormat="1" ht="17.25" customHeight="1" spans="1:3">
      <c r="A1121" s="88">
        <v>2170204</v>
      </c>
      <c r="B1121" s="88" t="s">
        <v>1590</v>
      </c>
      <c r="C1121" s="83"/>
    </row>
    <row r="1122" s="111" customFormat="1" ht="17.25" customHeight="1" spans="1:3">
      <c r="A1122" s="88">
        <v>2170205</v>
      </c>
      <c r="B1122" s="88" t="s">
        <v>1591</v>
      </c>
      <c r="C1122" s="83"/>
    </row>
    <row r="1123" s="111" customFormat="1" ht="17.25" customHeight="1" spans="1:3">
      <c r="A1123" s="88">
        <v>2170206</v>
      </c>
      <c r="B1123" s="88" t="s">
        <v>1592</v>
      </c>
      <c r="C1123" s="83"/>
    </row>
    <row r="1124" s="111" customFormat="1" ht="17.25" customHeight="1" spans="1:3">
      <c r="A1124" s="88">
        <v>2170207</v>
      </c>
      <c r="B1124" s="88" t="s">
        <v>1593</v>
      </c>
      <c r="C1124" s="83"/>
    </row>
    <row r="1125" s="111" customFormat="1" ht="17.25" customHeight="1" spans="1:3">
      <c r="A1125" s="88">
        <v>2170208</v>
      </c>
      <c r="B1125" s="88" t="s">
        <v>1594</v>
      </c>
      <c r="C1125" s="83"/>
    </row>
    <row r="1126" s="111" customFormat="1" ht="17.25" customHeight="1" spans="1:3">
      <c r="A1126" s="88">
        <v>2170299</v>
      </c>
      <c r="B1126" s="88" t="s">
        <v>1595</v>
      </c>
      <c r="C1126" s="83"/>
    </row>
    <row r="1127" s="111" customFormat="1" ht="17.25" customHeight="1" spans="1:3">
      <c r="A1127" s="88">
        <v>21703</v>
      </c>
      <c r="B1127" s="78" t="s">
        <v>1596</v>
      </c>
      <c r="C1127" s="80">
        <f>SUM(C1128:C1132)</f>
        <v>33</v>
      </c>
    </row>
    <row r="1128" s="111" customFormat="1" ht="17.25" customHeight="1" spans="1:3">
      <c r="A1128" s="88">
        <v>2170301</v>
      </c>
      <c r="B1128" s="88" t="s">
        <v>1597</v>
      </c>
      <c r="C1128" s="83"/>
    </row>
    <row r="1129" s="111" customFormat="1" ht="17.25" customHeight="1" spans="1:3">
      <c r="A1129" s="88">
        <v>2170302</v>
      </c>
      <c r="B1129" s="88" t="s">
        <v>1598</v>
      </c>
      <c r="C1129" s="83"/>
    </row>
    <row r="1130" s="111" customFormat="1" ht="17.25" customHeight="1" spans="1:3">
      <c r="A1130" s="88">
        <v>2170303</v>
      </c>
      <c r="B1130" s="88" t="s">
        <v>1599</v>
      </c>
      <c r="C1130" s="83"/>
    </row>
    <row r="1131" s="111" customFormat="1" ht="17.25" customHeight="1" spans="1:3">
      <c r="A1131" s="88">
        <v>2170304</v>
      </c>
      <c r="B1131" s="88" t="s">
        <v>1600</v>
      </c>
      <c r="C1131" s="83"/>
    </row>
    <row r="1132" s="111" customFormat="1" ht="17.25" customHeight="1" spans="1:3">
      <c r="A1132" s="88">
        <v>2170399</v>
      </c>
      <c r="B1132" s="88" t="s">
        <v>1601</v>
      </c>
      <c r="C1132" s="83">
        <v>33</v>
      </c>
    </row>
    <row r="1133" s="111" customFormat="1" ht="17.25" customHeight="1" spans="1:3">
      <c r="A1133" s="88">
        <v>21704</v>
      </c>
      <c r="B1133" s="78" t="s">
        <v>1602</v>
      </c>
      <c r="C1133" s="80">
        <f>SUM(C1134:C1135)</f>
        <v>0</v>
      </c>
    </row>
    <row r="1134" s="111" customFormat="1" ht="17.25" customHeight="1" spans="1:3">
      <c r="A1134" s="88">
        <v>2170401</v>
      </c>
      <c r="B1134" s="88" t="s">
        <v>1603</v>
      </c>
      <c r="C1134" s="83"/>
    </row>
    <row r="1135" s="111" customFormat="1" ht="17.25" customHeight="1" spans="1:3">
      <c r="A1135" s="88">
        <v>2170499</v>
      </c>
      <c r="B1135" s="88" t="s">
        <v>1604</v>
      </c>
      <c r="C1135" s="83"/>
    </row>
    <row r="1136" s="111" customFormat="1" ht="17.25" customHeight="1" spans="1:3">
      <c r="A1136" s="88">
        <v>21799</v>
      </c>
      <c r="B1136" s="78" t="s">
        <v>1605</v>
      </c>
      <c r="C1136" s="80">
        <f>SUM(C1137:C1138)</f>
        <v>0</v>
      </c>
    </row>
    <row r="1137" s="111" customFormat="1" ht="17.25" customHeight="1" spans="1:3">
      <c r="A1137" s="88">
        <v>2179902</v>
      </c>
      <c r="B1137" s="88" t="s">
        <v>1606</v>
      </c>
      <c r="C1137" s="83"/>
    </row>
    <row r="1138" s="111" customFormat="1" ht="17.25" customHeight="1" spans="1:3">
      <c r="A1138" s="88">
        <v>2179999</v>
      </c>
      <c r="B1138" s="88" t="s">
        <v>1607</v>
      </c>
      <c r="C1138" s="83"/>
    </row>
    <row r="1139" s="111" customFormat="1" ht="17.25" customHeight="1" spans="1:3">
      <c r="A1139" s="88">
        <v>219</v>
      </c>
      <c r="B1139" s="78" t="s">
        <v>1608</v>
      </c>
      <c r="C1139" s="80">
        <f>SUM(C1140:C1148)</f>
        <v>0</v>
      </c>
    </row>
    <row r="1140" s="111" customFormat="1" ht="17.25" customHeight="1" spans="1:3">
      <c r="A1140" s="88">
        <v>21901</v>
      </c>
      <c r="B1140" s="78" t="s">
        <v>1609</v>
      </c>
      <c r="C1140" s="83"/>
    </row>
    <row r="1141" s="111" customFormat="1" ht="17.25" customHeight="1" spans="1:3">
      <c r="A1141" s="88">
        <v>21902</v>
      </c>
      <c r="B1141" s="78" t="s">
        <v>1610</v>
      </c>
      <c r="C1141" s="83"/>
    </row>
    <row r="1142" s="111" customFormat="1" ht="17.25" customHeight="1" spans="1:3">
      <c r="A1142" s="88">
        <v>21903</v>
      </c>
      <c r="B1142" s="78" t="s">
        <v>1611</v>
      </c>
      <c r="C1142" s="83"/>
    </row>
    <row r="1143" s="111" customFormat="1" ht="17.25" customHeight="1" spans="1:3">
      <c r="A1143" s="88">
        <v>21904</v>
      </c>
      <c r="B1143" s="78" t="s">
        <v>1612</v>
      </c>
      <c r="C1143" s="83"/>
    </row>
    <row r="1144" s="111" customFormat="1" ht="17.25" customHeight="1" spans="1:3">
      <c r="A1144" s="88">
        <v>21905</v>
      </c>
      <c r="B1144" s="78" t="s">
        <v>1613</v>
      </c>
      <c r="C1144" s="83"/>
    </row>
    <row r="1145" s="111" customFormat="1" ht="17.25" customHeight="1" spans="1:3">
      <c r="A1145" s="88">
        <v>21906</v>
      </c>
      <c r="B1145" s="78" t="s">
        <v>1394</v>
      </c>
      <c r="C1145" s="83"/>
    </row>
    <row r="1146" s="111" customFormat="1" ht="17.25" customHeight="1" spans="1:3">
      <c r="A1146" s="88">
        <v>21907</v>
      </c>
      <c r="B1146" s="78" t="s">
        <v>1614</v>
      </c>
      <c r="C1146" s="83"/>
    </row>
    <row r="1147" s="111" customFormat="1" ht="17.25" customHeight="1" spans="1:3">
      <c r="A1147" s="88">
        <v>21908</v>
      </c>
      <c r="B1147" s="78" t="s">
        <v>1615</v>
      </c>
      <c r="C1147" s="83"/>
    </row>
    <row r="1148" s="111" customFormat="1" ht="17.25" customHeight="1" spans="1:3">
      <c r="A1148" s="88">
        <v>21999</v>
      </c>
      <c r="B1148" s="78" t="s">
        <v>1616</v>
      </c>
      <c r="C1148" s="83"/>
    </row>
    <row r="1149" s="111" customFormat="1" ht="17.25" customHeight="1" spans="1:3">
      <c r="A1149" s="88">
        <v>220</v>
      </c>
      <c r="B1149" s="78" t="s">
        <v>1617</v>
      </c>
      <c r="C1149" s="80">
        <f>SUM(C1150,C1177,C1192)</f>
        <v>1921</v>
      </c>
    </row>
    <row r="1150" s="111" customFormat="1" ht="17.25" customHeight="1" spans="1:3">
      <c r="A1150" s="88">
        <v>22001</v>
      </c>
      <c r="B1150" s="78" t="s">
        <v>1618</v>
      </c>
      <c r="C1150" s="80">
        <f>SUM(C1151:C1176)</f>
        <v>1776</v>
      </c>
    </row>
    <row r="1151" s="111" customFormat="1" ht="17.25" customHeight="1" spans="1:3">
      <c r="A1151" s="88">
        <v>2200101</v>
      </c>
      <c r="B1151" s="88" t="s">
        <v>762</v>
      </c>
      <c r="C1151" s="83">
        <v>1161</v>
      </c>
    </row>
    <row r="1152" s="111" customFormat="1" ht="17.25" customHeight="1" spans="1:3">
      <c r="A1152" s="88">
        <v>2200102</v>
      </c>
      <c r="B1152" s="88" t="s">
        <v>763</v>
      </c>
      <c r="C1152" s="83"/>
    </row>
    <row r="1153" s="111" customFormat="1" ht="17.25" customHeight="1" spans="1:3">
      <c r="A1153" s="88">
        <v>2200103</v>
      </c>
      <c r="B1153" s="88" t="s">
        <v>764</v>
      </c>
      <c r="C1153" s="83"/>
    </row>
    <row r="1154" s="111" customFormat="1" ht="17.25" customHeight="1" spans="1:3">
      <c r="A1154" s="88">
        <v>2200104</v>
      </c>
      <c r="B1154" s="88" t="s">
        <v>1619</v>
      </c>
      <c r="C1154" s="83"/>
    </row>
    <row r="1155" s="111" customFormat="1" ht="17.25" customHeight="1" spans="1:3">
      <c r="A1155" s="88">
        <v>2200106</v>
      </c>
      <c r="B1155" s="88" t="s">
        <v>1620</v>
      </c>
      <c r="C1155" s="83">
        <v>52</v>
      </c>
    </row>
    <row r="1156" s="111" customFormat="1" ht="17.25" customHeight="1" spans="1:3">
      <c r="A1156" s="88">
        <v>2200107</v>
      </c>
      <c r="B1156" s="88" t="s">
        <v>1621</v>
      </c>
      <c r="C1156" s="83"/>
    </row>
    <row r="1157" s="111" customFormat="1" ht="17.25" customHeight="1" spans="1:3">
      <c r="A1157" s="88">
        <v>2200108</v>
      </c>
      <c r="B1157" s="88" t="s">
        <v>1622</v>
      </c>
      <c r="C1157" s="83"/>
    </row>
    <row r="1158" s="111" customFormat="1" ht="17.25" customHeight="1" spans="1:3">
      <c r="A1158" s="88">
        <v>2200109</v>
      </c>
      <c r="B1158" s="88" t="s">
        <v>1623</v>
      </c>
      <c r="C1158" s="83"/>
    </row>
    <row r="1159" s="111" customFormat="1" ht="17.25" customHeight="1" spans="1:3">
      <c r="A1159" s="88">
        <v>2200112</v>
      </c>
      <c r="B1159" s="88" t="s">
        <v>1624</v>
      </c>
      <c r="C1159" s="83"/>
    </row>
    <row r="1160" s="111" customFormat="1" ht="17.25" customHeight="1" spans="1:3">
      <c r="A1160" s="88">
        <v>2200113</v>
      </c>
      <c r="B1160" s="88" t="s">
        <v>1625</v>
      </c>
      <c r="C1160" s="83"/>
    </row>
    <row r="1161" s="111" customFormat="1" ht="17.25" customHeight="1" spans="1:3">
      <c r="A1161" s="88">
        <v>2200114</v>
      </c>
      <c r="B1161" s="88" t="s">
        <v>1626</v>
      </c>
      <c r="C1161" s="83"/>
    </row>
    <row r="1162" s="111" customFormat="1" ht="17.25" customHeight="1" spans="1:3">
      <c r="A1162" s="88">
        <v>2200115</v>
      </c>
      <c r="B1162" s="88" t="s">
        <v>1627</v>
      </c>
      <c r="C1162" s="83"/>
    </row>
    <row r="1163" s="111" customFormat="1" ht="17.25" customHeight="1" spans="1:3">
      <c r="A1163" s="88">
        <v>2200116</v>
      </c>
      <c r="B1163" s="88" t="s">
        <v>1628</v>
      </c>
      <c r="C1163" s="83"/>
    </row>
    <row r="1164" s="111" customFormat="1" ht="17.25" customHeight="1" spans="1:3">
      <c r="A1164" s="88">
        <v>2200119</v>
      </c>
      <c r="B1164" s="88" t="s">
        <v>1629</v>
      </c>
      <c r="C1164" s="83"/>
    </row>
    <row r="1165" s="111" customFormat="1" ht="17.25" customHeight="1" spans="1:3">
      <c r="A1165" s="88">
        <v>2200120</v>
      </c>
      <c r="B1165" s="88" t="s">
        <v>1630</v>
      </c>
      <c r="C1165" s="83"/>
    </row>
    <row r="1166" s="111" customFormat="1" ht="17.25" customHeight="1" spans="1:3">
      <c r="A1166" s="88">
        <v>2200121</v>
      </c>
      <c r="B1166" s="88" t="s">
        <v>1631</v>
      </c>
      <c r="C1166" s="83"/>
    </row>
    <row r="1167" s="111" customFormat="1" ht="17.25" customHeight="1" spans="1:3">
      <c r="A1167" s="88">
        <v>2200122</v>
      </c>
      <c r="B1167" s="88" t="s">
        <v>1632</v>
      </c>
      <c r="C1167" s="83"/>
    </row>
    <row r="1168" s="111" customFormat="1" ht="17.25" customHeight="1" spans="1:3">
      <c r="A1168" s="88">
        <v>2200123</v>
      </c>
      <c r="B1168" s="88" t="s">
        <v>1633</v>
      </c>
      <c r="C1168" s="83"/>
    </row>
    <row r="1169" s="111" customFormat="1" ht="17.25" customHeight="1" spans="1:3">
      <c r="A1169" s="88">
        <v>2200124</v>
      </c>
      <c r="B1169" s="88" t="s">
        <v>1634</v>
      </c>
      <c r="C1169" s="83"/>
    </row>
    <row r="1170" s="111" customFormat="1" ht="17.25" customHeight="1" spans="1:3">
      <c r="A1170" s="88">
        <v>2200125</v>
      </c>
      <c r="B1170" s="88" t="s">
        <v>1635</v>
      </c>
      <c r="C1170" s="83"/>
    </row>
    <row r="1171" s="111" customFormat="1" ht="17.25" customHeight="1" spans="1:3">
      <c r="A1171" s="88">
        <v>2200126</v>
      </c>
      <c r="B1171" s="88" t="s">
        <v>1636</v>
      </c>
      <c r="C1171" s="83"/>
    </row>
    <row r="1172" s="111" customFormat="1" ht="17.25" customHeight="1" spans="1:3">
      <c r="A1172" s="88">
        <v>2200127</v>
      </c>
      <c r="B1172" s="88" t="s">
        <v>1637</v>
      </c>
      <c r="C1172" s="83"/>
    </row>
    <row r="1173" s="111" customFormat="1" ht="17.25" customHeight="1" spans="1:3">
      <c r="A1173" s="88">
        <v>2200128</v>
      </c>
      <c r="B1173" s="88" t="s">
        <v>1638</v>
      </c>
      <c r="C1173" s="83"/>
    </row>
    <row r="1174" s="111" customFormat="1" ht="17.25" customHeight="1" spans="1:3">
      <c r="A1174" s="88">
        <v>2200129</v>
      </c>
      <c r="B1174" s="88" t="s">
        <v>1639</v>
      </c>
      <c r="C1174" s="83"/>
    </row>
    <row r="1175" s="111" customFormat="1" ht="17.25" customHeight="1" spans="1:3">
      <c r="A1175" s="88">
        <v>2200150</v>
      </c>
      <c r="B1175" s="88" t="s">
        <v>771</v>
      </c>
      <c r="C1175" s="83"/>
    </row>
    <row r="1176" s="111" customFormat="1" ht="17.25" customHeight="1" spans="1:3">
      <c r="A1176" s="88">
        <v>2200199</v>
      </c>
      <c r="B1176" s="88" t="s">
        <v>1640</v>
      </c>
      <c r="C1176" s="83">
        <v>563</v>
      </c>
    </row>
    <row r="1177" s="111" customFormat="1" ht="17.25" customHeight="1" spans="1:3">
      <c r="A1177" s="88">
        <v>22005</v>
      </c>
      <c r="B1177" s="78" t="s">
        <v>1641</v>
      </c>
      <c r="C1177" s="80">
        <f>SUM(C1178:C1191)</f>
        <v>145</v>
      </c>
    </row>
    <row r="1178" s="111" customFormat="1" ht="17.25" customHeight="1" spans="1:3">
      <c r="A1178" s="88">
        <v>2200501</v>
      </c>
      <c r="B1178" s="88" t="s">
        <v>762</v>
      </c>
      <c r="C1178" s="83">
        <v>42</v>
      </c>
    </row>
    <row r="1179" s="111" customFormat="1" ht="17.25" customHeight="1" spans="1:3">
      <c r="A1179" s="88">
        <v>2200502</v>
      </c>
      <c r="B1179" s="88" t="s">
        <v>763</v>
      </c>
      <c r="C1179" s="83">
        <v>54</v>
      </c>
    </row>
    <row r="1180" s="111" customFormat="1" ht="17.25" customHeight="1" spans="1:3">
      <c r="A1180" s="88">
        <v>2200503</v>
      </c>
      <c r="B1180" s="88" t="s">
        <v>764</v>
      </c>
      <c r="C1180" s="83">
        <v>2</v>
      </c>
    </row>
    <row r="1181" s="111" customFormat="1" ht="17.25" customHeight="1" spans="1:3">
      <c r="A1181" s="88">
        <v>2200504</v>
      </c>
      <c r="B1181" s="88" t="s">
        <v>1642</v>
      </c>
      <c r="C1181" s="83"/>
    </row>
    <row r="1182" s="111" customFormat="1" ht="17.25" customHeight="1" spans="1:3">
      <c r="A1182" s="88">
        <v>2200506</v>
      </c>
      <c r="B1182" s="88" t="s">
        <v>1643</v>
      </c>
      <c r="C1182" s="83"/>
    </row>
    <row r="1183" s="111" customFormat="1" ht="17.25" customHeight="1" spans="1:3">
      <c r="A1183" s="88">
        <v>2200507</v>
      </c>
      <c r="B1183" s="88" t="s">
        <v>1644</v>
      </c>
      <c r="C1183" s="83"/>
    </row>
    <row r="1184" s="111" customFormat="1" ht="17.25" customHeight="1" spans="1:3">
      <c r="A1184" s="88">
        <v>2200508</v>
      </c>
      <c r="B1184" s="88" t="s">
        <v>1645</v>
      </c>
      <c r="C1184" s="83"/>
    </row>
    <row r="1185" s="111" customFormat="1" ht="17.25" customHeight="1" spans="1:3">
      <c r="A1185" s="88">
        <v>2200509</v>
      </c>
      <c r="B1185" s="88" t="s">
        <v>1646</v>
      </c>
      <c r="C1185" s="83">
        <v>1</v>
      </c>
    </row>
    <row r="1186" s="111" customFormat="1" ht="17.25" customHeight="1" spans="1:3">
      <c r="A1186" s="88">
        <v>2200510</v>
      </c>
      <c r="B1186" s="88" t="s">
        <v>1647</v>
      </c>
      <c r="C1186" s="83"/>
    </row>
    <row r="1187" s="111" customFormat="1" ht="17.25" customHeight="1" spans="1:3">
      <c r="A1187" s="88">
        <v>2200511</v>
      </c>
      <c r="B1187" s="88" t="s">
        <v>1648</v>
      </c>
      <c r="C1187" s="83"/>
    </row>
    <row r="1188" s="111" customFormat="1" ht="17.25" customHeight="1" spans="1:3">
      <c r="A1188" s="88">
        <v>2200512</v>
      </c>
      <c r="B1188" s="88" t="s">
        <v>1649</v>
      </c>
      <c r="C1188" s="83"/>
    </row>
    <row r="1189" s="111" customFormat="1" ht="17.25" customHeight="1" spans="1:3">
      <c r="A1189" s="88">
        <v>2200513</v>
      </c>
      <c r="B1189" s="88" t="s">
        <v>1650</v>
      </c>
      <c r="C1189" s="83"/>
    </row>
    <row r="1190" s="111" customFormat="1" ht="17.25" customHeight="1" spans="1:3">
      <c r="A1190" s="88">
        <v>2200514</v>
      </c>
      <c r="B1190" s="88" t="s">
        <v>1651</v>
      </c>
      <c r="C1190" s="83"/>
    </row>
    <row r="1191" s="111" customFormat="1" ht="17.25" customHeight="1" spans="1:3">
      <c r="A1191" s="88">
        <v>2200599</v>
      </c>
      <c r="B1191" s="88" t="s">
        <v>1652</v>
      </c>
      <c r="C1191" s="83">
        <v>46</v>
      </c>
    </row>
    <row r="1192" s="111" customFormat="1" ht="17.25" customHeight="1" spans="1:3">
      <c r="A1192" s="88">
        <v>22099</v>
      </c>
      <c r="B1192" s="78" t="s">
        <v>1653</v>
      </c>
      <c r="C1192" s="80">
        <f>C1193</f>
        <v>0</v>
      </c>
    </row>
    <row r="1193" s="111" customFormat="1" ht="17.25" customHeight="1" spans="1:3">
      <c r="A1193" s="88">
        <v>2209999</v>
      </c>
      <c r="B1193" s="88" t="s">
        <v>1654</v>
      </c>
      <c r="C1193" s="83"/>
    </row>
    <row r="1194" s="111" customFormat="1" ht="17.25" customHeight="1" spans="1:3">
      <c r="A1194" s="88">
        <v>221</v>
      </c>
      <c r="B1194" s="78" t="s">
        <v>1655</v>
      </c>
      <c r="C1194" s="80">
        <f>SUM(C1195,C1207,C1211)</f>
        <v>6106</v>
      </c>
    </row>
    <row r="1195" s="111" customFormat="1" ht="17.25" customHeight="1" spans="1:3">
      <c r="A1195" s="88">
        <v>22101</v>
      </c>
      <c r="B1195" s="78" t="s">
        <v>1656</v>
      </c>
      <c r="C1195" s="80">
        <f>SUM(C1196:C1206)</f>
        <v>990</v>
      </c>
    </row>
    <row r="1196" s="111" customFormat="1" ht="17.25" customHeight="1" spans="1:3">
      <c r="A1196" s="88">
        <v>2210101</v>
      </c>
      <c r="B1196" s="88" t="s">
        <v>1657</v>
      </c>
      <c r="C1196" s="83"/>
    </row>
    <row r="1197" s="111" customFormat="1" ht="17.25" customHeight="1" spans="1:3">
      <c r="A1197" s="88">
        <v>2210102</v>
      </c>
      <c r="B1197" s="88" t="s">
        <v>1658</v>
      </c>
      <c r="C1197" s="83"/>
    </row>
    <row r="1198" s="111" customFormat="1" ht="17.25" customHeight="1" spans="1:3">
      <c r="A1198" s="88">
        <v>2210103</v>
      </c>
      <c r="B1198" s="88" t="s">
        <v>1659</v>
      </c>
      <c r="C1198" s="83">
        <v>240</v>
      </c>
    </row>
    <row r="1199" s="111" customFormat="1" ht="17.25" customHeight="1" spans="1:3">
      <c r="A1199" s="88">
        <v>2210104</v>
      </c>
      <c r="B1199" s="88" t="s">
        <v>1660</v>
      </c>
      <c r="C1199" s="83"/>
    </row>
    <row r="1200" s="111" customFormat="1" ht="17.25" customHeight="1" spans="1:3">
      <c r="A1200" s="88">
        <v>2210105</v>
      </c>
      <c r="B1200" s="88" t="s">
        <v>1661</v>
      </c>
      <c r="C1200" s="83">
        <v>25</v>
      </c>
    </row>
    <row r="1201" s="111" customFormat="1" ht="17.25" customHeight="1" spans="1:3">
      <c r="A1201" s="88">
        <v>2210106</v>
      </c>
      <c r="B1201" s="88" t="s">
        <v>1662</v>
      </c>
      <c r="C1201" s="83"/>
    </row>
    <row r="1202" s="111" customFormat="1" ht="17.25" customHeight="1" spans="1:3">
      <c r="A1202" s="88">
        <v>2210107</v>
      </c>
      <c r="B1202" s="88" t="s">
        <v>1663</v>
      </c>
      <c r="C1202" s="83">
        <v>1</v>
      </c>
    </row>
    <row r="1203" s="111" customFormat="1" ht="17.25" customHeight="1" spans="1:3">
      <c r="A1203" s="88">
        <v>2210108</v>
      </c>
      <c r="B1203" s="88" t="s">
        <v>1664</v>
      </c>
      <c r="C1203" s="83">
        <v>671</v>
      </c>
    </row>
    <row r="1204" s="111" customFormat="1" ht="17.25" customHeight="1" spans="1:3">
      <c r="A1204" s="88">
        <v>2210109</v>
      </c>
      <c r="B1204" s="88" t="s">
        <v>1665</v>
      </c>
      <c r="C1204" s="83"/>
    </row>
    <row r="1205" s="111" customFormat="1" ht="17.25" customHeight="1" spans="1:3">
      <c r="A1205" s="88">
        <v>2210110</v>
      </c>
      <c r="B1205" s="88" t="s">
        <v>1666</v>
      </c>
      <c r="C1205" s="83">
        <v>53</v>
      </c>
    </row>
    <row r="1206" s="111" customFormat="1" ht="17.25" customHeight="1" spans="1:3">
      <c r="A1206" s="88">
        <v>2210199</v>
      </c>
      <c r="B1206" s="88" t="s">
        <v>1667</v>
      </c>
      <c r="C1206" s="83"/>
    </row>
    <row r="1207" s="111" customFormat="1" ht="17.25" customHeight="1" spans="1:3">
      <c r="A1207" s="88">
        <v>22102</v>
      </c>
      <c r="B1207" s="78" t="s">
        <v>1668</v>
      </c>
      <c r="C1207" s="80">
        <f>SUM(C1208:C1210)</f>
        <v>5048</v>
      </c>
    </row>
    <row r="1208" s="111" customFormat="1" ht="17.25" customHeight="1" spans="1:3">
      <c r="A1208" s="88">
        <v>2210201</v>
      </c>
      <c r="B1208" s="88" t="s">
        <v>1669</v>
      </c>
      <c r="C1208" s="83">
        <v>5048</v>
      </c>
    </row>
    <row r="1209" s="111" customFormat="1" ht="17.25" customHeight="1" spans="1:3">
      <c r="A1209" s="88">
        <v>2210202</v>
      </c>
      <c r="B1209" s="88" t="s">
        <v>1670</v>
      </c>
      <c r="C1209" s="83"/>
    </row>
    <row r="1210" s="111" customFormat="1" ht="17.25" customHeight="1" spans="1:3">
      <c r="A1210" s="88">
        <v>2210203</v>
      </c>
      <c r="B1210" s="88" t="s">
        <v>1671</v>
      </c>
      <c r="C1210" s="83"/>
    </row>
    <row r="1211" s="111" customFormat="1" ht="17.25" customHeight="1" spans="1:3">
      <c r="A1211" s="88">
        <v>22103</v>
      </c>
      <c r="B1211" s="78" t="s">
        <v>1672</v>
      </c>
      <c r="C1211" s="80">
        <f>SUM(C1212:C1214)</f>
        <v>68</v>
      </c>
    </row>
    <row r="1212" s="111" customFormat="1" ht="17.25" customHeight="1" spans="1:3">
      <c r="A1212" s="88">
        <v>2210301</v>
      </c>
      <c r="B1212" s="88" t="s">
        <v>1673</v>
      </c>
      <c r="C1212" s="83"/>
    </row>
    <row r="1213" s="111" customFormat="1" ht="17.25" customHeight="1" spans="1:3">
      <c r="A1213" s="88">
        <v>2210302</v>
      </c>
      <c r="B1213" s="88" t="s">
        <v>1674</v>
      </c>
      <c r="C1213" s="83"/>
    </row>
    <row r="1214" s="111" customFormat="1" ht="17.25" customHeight="1" spans="1:3">
      <c r="A1214" s="88">
        <v>2210399</v>
      </c>
      <c r="B1214" s="88" t="s">
        <v>1675</v>
      </c>
      <c r="C1214" s="83">
        <v>68</v>
      </c>
    </row>
    <row r="1215" s="111" customFormat="1" ht="17.25" customHeight="1" spans="1:3">
      <c r="A1215" s="88">
        <v>222</v>
      </c>
      <c r="B1215" s="78" t="s">
        <v>1676</v>
      </c>
      <c r="C1215" s="80">
        <f>SUM(C1216,C1234,C1241,C1247)</f>
        <v>449</v>
      </c>
    </row>
    <row r="1216" s="111" customFormat="1" ht="17.25" customHeight="1" spans="1:3">
      <c r="A1216" s="88">
        <v>22201</v>
      </c>
      <c r="B1216" s="78" t="s">
        <v>1677</v>
      </c>
      <c r="C1216" s="80">
        <f>SUM(C1217:C1233)</f>
        <v>449</v>
      </c>
    </row>
    <row r="1217" s="111" customFormat="1" ht="17.25" customHeight="1" spans="1:3">
      <c r="A1217" s="88">
        <v>2220101</v>
      </c>
      <c r="B1217" s="88" t="s">
        <v>762</v>
      </c>
      <c r="C1217" s="83">
        <v>40</v>
      </c>
    </row>
    <row r="1218" s="111" customFormat="1" ht="17.25" customHeight="1" spans="1:3">
      <c r="A1218" s="88">
        <v>2220102</v>
      </c>
      <c r="B1218" s="88" t="s">
        <v>763</v>
      </c>
      <c r="C1218" s="83"/>
    </row>
    <row r="1219" s="111" customFormat="1" ht="17.25" customHeight="1" spans="1:3">
      <c r="A1219" s="88">
        <v>2220103</v>
      </c>
      <c r="B1219" s="88" t="s">
        <v>764</v>
      </c>
      <c r="C1219" s="83"/>
    </row>
    <row r="1220" s="111" customFormat="1" ht="17.25" customHeight="1" spans="1:3">
      <c r="A1220" s="88">
        <v>2220104</v>
      </c>
      <c r="B1220" s="88" t="s">
        <v>1678</v>
      </c>
      <c r="C1220" s="83"/>
    </row>
    <row r="1221" s="111" customFormat="1" ht="17.25" customHeight="1" spans="1:3">
      <c r="A1221" s="88">
        <v>2220105</v>
      </c>
      <c r="B1221" s="88" t="s">
        <v>1679</v>
      </c>
      <c r="C1221" s="83"/>
    </row>
    <row r="1222" s="111" customFormat="1" ht="17.25" customHeight="1" spans="1:3">
      <c r="A1222" s="88">
        <v>2220106</v>
      </c>
      <c r="B1222" s="88" t="s">
        <v>1680</v>
      </c>
      <c r="C1222" s="83"/>
    </row>
    <row r="1223" s="111" customFormat="1" ht="17.25" customHeight="1" spans="1:3">
      <c r="A1223" s="88">
        <v>2220107</v>
      </c>
      <c r="B1223" s="88" t="s">
        <v>1681</v>
      </c>
      <c r="C1223" s="83"/>
    </row>
    <row r="1224" s="111" customFormat="1" ht="17.25" customHeight="1" spans="1:3">
      <c r="A1224" s="88">
        <v>2220112</v>
      </c>
      <c r="B1224" s="88" t="s">
        <v>1682</v>
      </c>
      <c r="C1224" s="83"/>
    </row>
    <row r="1225" s="111" customFormat="1" ht="17.25" customHeight="1" spans="1:3">
      <c r="A1225" s="88">
        <v>2220113</v>
      </c>
      <c r="B1225" s="88" t="s">
        <v>1683</v>
      </c>
      <c r="C1225" s="83"/>
    </row>
    <row r="1226" s="111" customFormat="1" ht="17.25" customHeight="1" spans="1:3">
      <c r="A1226" s="88">
        <v>2220114</v>
      </c>
      <c r="B1226" s="88" t="s">
        <v>1684</v>
      </c>
      <c r="C1226" s="83"/>
    </row>
    <row r="1227" s="111" customFormat="1" ht="17.25" customHeight="1" spans="1:3">
      <c r="A1227" s="88">
        <v>2220115</v>
      </c>
      <c r="B1227" s="88" t="s">
        <v>1685</v>
      </c>
      <c r="C1227" s="83">
        <v>136</v>
      </c>
    </row>
    <row r="1228" s="111" customFormat="1" ht="17.25" customHeight="1" spans="1:3">
      <c r="A1228" s="88">
        <v>2220118</v>
      </c>
      <c r="B1228" s="88" t="s">
        <v>1686</v>
      </c>
      <c r="C1228" s="83"/>
    </row>
    <row r="1229" s="111" customFormat="1" ht="17.25" customHeight="1" spans="1:3">
      <c r="A1229" s="88">
        <v>2220119</v>
      </c>
      <c r="B1229" s="88" t="s">
        <v>1687</v>
      </c>
      <c r="C1229" s="83"/>
    </row>
    <row r="1230" s="111" customFormat="1" ht="17.25" customHeight="1" spans="1:3">
      <c r="A1230" s="88">
        <v>2220120</v>
      </c>
      <c r="B1230" s="88" t="s">
        <v>1688</v>
      </c>
      <c r="C1230" s="83"/>
    </row>
    <row r="1231" s="111" customFormat="1" ht="17.25" customHeight="1" spans="1:3">
      <c r="A1231" s="88">
        <v>2220121</v>
      </c>
      <c r="B1231" s="88" t="s">
        <v>1689</v>
      </c>
      <c r="C1231" s="83"/>
    </row>
    <row r="1232" s="111" customFormat="1" ht="17.25" customHeight="1" spans="1:3">
      <c r="A1232" s="88">
        <v>2220150</v>
      </c>
      <c r="B1232" s="88" t="s">
        <v>771</v>
      </c>
      <c r="C1232" s="83"/>
    </row>
    <row r="1233" s="111" customFormat="1" ht="17.25" customHeight="1" spans="1:3">
      <c r="A1233" s="88">
        <v>2220199</v>
      </c>
      <c r="B1233" s="88" t="s">
        <v>1690</v>
      </c>
      <c r="C1233" s="83">
        <v>273</v>
      </c>
    </row>
    <row r="1234" s="111" customFormat="1" ht="17.25" customHeight="1" spans="1:3">
      <c r="A1234" s="88">
        <v>22203</v>
      </c>
      <c r="B1234" s="78" t="s">
        <v>1691</v>
      </c>
      <c r="C1234" s="80">
        <f>SUM(C1235:C1240)</f>
        <v>0</v>
      </c>
    </row>
    <row r="1235" s="111" customFormat="1" ht="17.25" customHeight="1" spans="1:3">
      <c r="A1235" s="88">
        <v>2220301</v>
      </c>
      <c r="B1235" s="88" t="s">
        <v>1692</v>
      </c>
      <c r="C1235" s="83"/>
    </row>
    <row r="1236" s="111" customFormat="1" ht="17.25" customHeight="1" spans="1:3">
      <c r="A1236" s="88">
        <v>2220303</v>
      </c>
      <c r="B1236" s="88" t="s">
        <v>1693</v>
      </c>
      <c r="C1236" s="83"/>
    </row>
    <row r="1237" s="111" customFormat="1" ht="17.25" customHeight="1" spans="1:3">
      <c r="A1237" s="88">
        <v>2220304</v>
      </c>
      <c r="B1237" s="88" t="s">
        <v>1694</v>
      </c>
      <c r="C1237" s="83"/>
    </row>
    <row r="1238" s="111" customFormat="1" ht="17.25" customHeight="1" spans="1:3">
      <c r="A1238" s="81">
        <v>2220305</v>
      </c>
      <c r="B1238" s="81" t="s">
        <v>1695</v>
      </c>
      <c r="C1238" s="83"/>
    </row>
    <row r="1239" s="111" customFormat="1" ht="17.25" customHeight="1" spans="1:3">
      <c r="A1239" s="81">
        <v>2220306</v>
      </c>
      <c r="B1239" s="81" t="s">
        <v>1696</v>
      </c>
      <c r="C1239" s="83"/>
    </row>
    <row r="1240" s="111" customFormat="1" ht="17.25" customHeight="1" spans="1:3">
      <c r="A1240" s="81">
        <v>2220399</v>
      </c>
      <c r="B1240" s="81" t="s">
        <v>1697</v>
      </c>
      <c r="C1240" s="83"/>
    </row>
    <row r="1241" s="111" customFormat="1" ht="17.25" customHeight="1" spans="1:3">
      <c r="A1241" s="81">
        <v>22204</v>
      </c>
      <c r="B1241" s="82" t="s">
        <v>1698</v>
      </c>
      <c r="C1241" s="80">
        <f>SUM(C1242:C1246)</f>
        <v>0</v>
      </c>
    </row>
    <row r="1242" s="111" customFormat="1" ht="17.25" customHeight="1" spans="1:3">
      <c r="A1242" s="81">
        <v>2220401</v>
      </c>
      <c r="B1242" s="81" t="s">
        <v>1699</v>
      </c>
      <c r="C1242" s="83"/>
    </row>
    <row r="1243" s="111" customFormat="1" ht="17.25" customHeight="1" spans="1:3">
      <c r="A1243" s="81">
        <v>2220402</v>
      </c>
      <c r="B1243" s="81" t="s">
        <v>1700</v>
      </c>
      <c r="C1243" s="83"/>
    </row>
    <row r="1244" s="111" customFormat="1" ht="17.25" customHeight="1" spans="1:3">
      <c r="A1244" s="81">
        <v>2220403</v>
      </c>
      <c r="B1244" s="81" t="s">
        <v>1701</v>
      </c>
      <c r="C1244" s="83"/>
    </row>
    <row r="1245" s="111" customFormat="1" ht="17.25" customHeight="1" spans="1:3">
      <c r="A1245" s="81">
        <v>2220404</v>
      </c>
      <c r="B1245" s="81" t="s">
        <v>1702</v>
      </c>
      <c r="C1245" s="83"/>
    </row>
    <row r="1246" s="111" customFormat="1" ht="17.25" customHeight="1" spans="1:3">
      <c r="A1246" s="81">
        <v>2220499</v>
      </c>
      <c r="B1246" s="81" t="s">
        <v>1703</v>
      </c>
      <c r="C1246" s="83"/>
    </row>
    <row r="1247" s="111" customFormat="1" ht="17.25" customHeight="1" spans="1:3">
      <c r="A1247" s="81">
        <v>22205</v>
      </c>
      <c r="B1247" s="82" t="s">
        <v>1704</v>
      </c>
      <c r="C1247" s="80">
        <f>SUM(C1248:C1259)</f>
        <v>0</v>
      </c>
    </row>
    <row r="1248" s="111" customFormat="1" ht="17.25" customHeight="1" spans="1:3">
      <c r="A1248" s="81">
        <v>2220501</v>
      </c>
      <c r="B1248" s="81" t="s">
        <v>1705</v>
      </c>
      <c r="C1248" s="83"/>
    </row>
    <row r="1249" s="111" customFormat="1" ht="17.25" customHeight="1" spans="1:3">
      <c r="A1249" s="81">
        <v>2220502</v>
      </c>
      <c r="B1249" s="81" t="s">
        <v>1706</v>
      </c>
      <c r="C1249" s="83"/>
    </row>
    <row r="1250" s="111" customFormat="1" ht="17.25" customHeight="1" spans="1:3">
      <c r="A1250" s="81">
        <v>2220503</v>
      </c>
      <c r="B1250" s="81" t="s">
        <v>1707</v>
      </c>
      <c r="C1250" s="83"/>
    </row>
    <row r="1251" s="111" customFormat="1" ht="17.25" customHeight="1" spans="1:3">
      <c r="A1251" s="81">
        <v>2220504</v>
      </c>
      <c r="B1251" s="81" t="s">
        <v>1708</v>
      </c>
      <c r="C1251" s="83"/>
    </row>
    <row r="1252" s="111" customFormat="1" ht="17.25" customHeight="1" spans="1:3">
      <c r="A1252" s="81">
        <v>2220505</v>
      </c>
      <c r="B1252" s="81" t="s">
        <v>1709</v>
      </c>
      <c r="C1252" s="83"/>
    </row>
    <row r="1253" s="111" customFormat="1" ht="17.25" customHeight="1" spans="1:3">
      <c r="A1253" s="81">
        <v>2220506</v>
      </c>
      <c r="B1253" s="81" t="s">
        <v>1710</v>
      </c>
      <c r="C1253" s="83"/>
    </row>
    <row r="1254" s="111" customFormat="1" ht="17.25" customHeight="1" spans="1:3">
      <c r="A1254" s="81">
        <v>2220507</v>
      </c>
      <c r="B1254" s="81" t="s">
        <v>1711</v>
      </c>
      <c r="C1254" s="83"/>
    </row>
    <row r="1255" s="111" customFormat="1" ht="17.25" customHeight="1" spans="1:3">
      <c r="A1255" s="81">
        <v>2220508</v>
      </c>
      <c r="B1255" s="81" t="s">
        <v>1712</v>
      </c>
      <c r="C1255" s="83"/>
    </row>
    <row r="1256" s="111" customFormat="1" ht="17.25" customHeight="1" spans="1:3">
      <c r="A1256" s="81">
        <v>2220509</v>
      </c>
      <c r="B1256" s="81" t="s">
        <v>1713</v>
      </c>
      <c r="C1256" s="83"/>
    </row>
    <row r="1257" s="111" customFormat="1" ht="17.25" customHeight="1" spans="1:3">
      <c r="A1257" s="81">
        <v>2220510</v>
      </c>
      <c r="B1257" s="81" t="s">
        <v>1714</v>
      </c>
      <c r="C1257" s="83"/>
    </row>
    <row r="1258" s="111" customFormat="1" ht="17.25" customHeight="1" spans="1:3">
      <c r="A1258" s="81">
        <v>2220511</v>
      </c>
      <c r="B1258" s="81" t="s">
        <v>1715</v>
      </c>
      <c r="C1258" s="83"/>
    </row>
    <row r="1259" s="111" customFormat="1" ht="17.25" customHeight="1" spans="1:3">
      <c r="A1259" s="81">
        <v>2220599</v>
      </c>
      <c r="B1259" s="81" t="s">
        <v>1716</v>
      </c>
      <c r="C1259" s="83"/>
    </row>
    <row r="1260" s="111" customFormat="1" ht="17.25" customHeight="1" spans="1:3">
      <c r="A1260" s="81">
        <v>224</v>
      </c>
      <c r="B1260" s="82" t="s">
        <v>1717</v>
      </c>
      <c r="C1260" s="80">
        <f>SUM(C1261,C1272,C1279,C1287,C1300,C1304,C1308)</f>
        <v>3576</v>
      </c>
    </row>
    <row r="1261" s="111" customFormat="1" ht="17.25" customHeight="1" spans="1:3">
      <c r="A1261" s="81">
        <v>22401</v>
      </c>
      <c r="B1261" s="82" t="s">
        <v>1718</v>
      </c>
      <c r="C1261" s="80">
        <f>SUM(C1262:C1271)</f>
        <v>1613</v>
      </c>
    </row>
    <row r="1262" s="111" customFormat="1" ht="17.25" customHeight="1" spans="1:3">
      <c r="A1262" s="81">
        <v>2240101</v>
      </c>
      <c r="B1262" s="81" t="s">
        <v>762</v>
      </c>
      <c r="C1262" s="83">
        <v>98</v>
      </c>
    </row>
    <row r="1263" s="111" customFormat="1" ht="17.25" customHeight="1" spans="1:3">
      <c r="A1263" s="81">
        <v>2240102</v>
      </c>
      <c r="B1263" s="81" t="s">
        <v>763</v>
      </c>
      <c r="C1263" s="83">
        <v>8</v>
      </c>
    </row>
    <row r="1264" s="111" customFormat="1" ht="17.25" customHeight="1" spans="1:3">
      <c r="A1264" s="81">
        <v>2240103</v>
      </c>
      <c r="B1264" s="81" t="s">
        <v>764</v>
      </c>
      <c r="C1264" s="83"/>
    </row>
    <row r="1265" s="111" customFormat="1" ht="17.25" customHeight="1" spans="1:3">
      <c r="A1265" s="81">
        <v>2240104</v>
      </c>
      <c r="B1265" s="81" t="s">
        <v>1719</v>
      </c>
      <c r="C1265" s="83">
        <v>15</v>
      </c>
    </row>
    <row r="1266" s="111" customFormat="1" ht="17.25" customHeight="1" spans="1:3">
      <c r="A1266" s="81">
        <v>2240105</v>
      </c>
      <c r="B1266" s="81" t="s">
        <v>1720</v>
      </c>
      <c r="C1266" s="83"/>
    </row>
    <row r="1267" s="111" customFormat="1" ht="17.25" customHeight="1" spans="1:3">
      <c r="A1267" s="81">
        <v>2240106</v>
      </c>
      <c r="B1267" s="81" t="s">
        <v>1721</v>
      </c>
      <c r="C1267" s="83">
        <v>988</v>
      </c>
    </row>
    <row r="1268" s="111" customFormat="1" ht="17.25" customHeight="1" spans="1:3">
      <c r="A1268" s="81">
        <v>2240108</v>
      </c>
      <c r="B1268" s="81" t="s">
        <v>1722</v>
      </c>
      <c r="C1268" s="83">
        <v>26</v>
      </c>
    </row>
    <row r="1269" s="111" customFormat="1" ht="17.25" customHeight="1" spans="1:3">
      <c r="A1269" s="81">
        <v>2240109</v>
      </c>
      <c r="B1269" s="81" t="s">
        <v>1723</v>
      </c>
      <c r="C1269" s="83"/>
    </row>
    <row r="1270" s="111" customFormat="1" ht="17.25" customHeight="1" spans="1:3">
      <c r="A1270" s="81">
        <v>2240150</v>
      </c>
      <c r="B1270" s="81" t="s">
        <v>771</v>
      </c>
      <c r="C1270" s="83"/>
    </row>
    <row r="1271" s="111" customFormat="1" ht="17.25" customHeight="1" spans="1:3">
      <c r="A1271" s="81">
        <v>2240199</v>
      </c>
      <c r="B1271" s="81" t="s">
        <v>1724</v>
      </c>
      <c r="C1271" s="83">
        <v>478</v>
      </c>
    </row>
    <row r="1272" s="111" customFormat="1" ht="17.25" customHeight="1" spans="1:3">
      <c r="A1272" s="81">
        <v>22402</v>
      </c>
      <c r="B1272" s="82" t="s">
        <v>1725</v>
      </c>
      <c r="C1272" s="80">
        <f>SUM(C1273:C1278)</f>
        <v>527</v>
      </c>
    </row>
    <row r="1273" s="111" customFormat="1" ht="17.25" customHeight="1" spans="1:3">
      <c r="A1273" s="81">
        <v>2240201</v>
      </c>
      <c r="B1273" s="81" t="s">
        <v>762</v>
      </c>
      <c r="C1273" s="83"/>
    </row>
    <row r="1274" s="111" customFormat="1" ht="17.25" customHeight="1" spans="1:3">
      <c r="A1274" s="81">
        <v>2240202</v>
      </c>
      <c r="B1274" s="81" t="s">
        <v>763</v>
      </c>
      <c r="C1274" s="83">
        <v>204</v>
      </c>
    </row>
    <row r="1275" s="111" customFormat="1" ht="17.25" customHeight="1" spans="1:3">
      <c r="A1275" s="81">
        <v>2240203</v>
      </c>
      <c r="B1275" s="81" t="s">
        <v>764</v>
      </c>
      <c r="C1275" s="83"/>
    </row>
    <row r="1276" s="111" customFormat="1" ht="17.25" customHeight="1" spans="1:3">
      <c r="A1276" s="81">
        <v>2240204</v>
      </c>
      <c r="B1276" s="81" t="s">
        <v>1726</v>
      </c>
      <c r="C1276" s="83">
        <v>14</v>
      </c>
    </row>
    <row r="1277" s="111" customFormat="1" ht="17.25" customHeight="1" spans="1:3">
      <c r="A1277" s="81">
        <v>2240250</v>
      </c>
      <c r="B1277" s="81" t="s">
        <v>771</v>
      </c>
      <c r="C1277" s="83"/>
    </row>
    <row r="1278" s="111" customFormat="1" ht="17.25" customHeight="1" spans="1:3">
      <c r="A1278" s="81">
        <v>2240299</v>
      </c>
      <c r="B1278" s="81" t="s">
        <v>1727</v>
      </c>
      <c r="C1278" s="83">
        <v>309</v>
      </c>
    </row>
    <row r="1279" s="111" customFormat="1" ht="17.25" customHeight="1" spans="1:3">
      <c r="A1279" s="81">
        <v>22404</v>
      </c>
      <c r="B1279" s="82" t="s">
        <v>1728</v>
      </c>
      <c r="C1279" s="80">
        <f>SUM(C1280:C1286)</f>
        <v>0</v>
      </c>
    </row>
    <row r="1280" s="111" customFormat="1" ht="17.25" customHeight="1" spans="1:3">
      <c r="A1280" s="81">
        <v>2240401</v>
      </c>
      <c r="B1280" s="81" t="s">
        <v>762</v>
      </c>
      <c r="C1280" s="83"/>
    </row>
    <row r="1281" s="111" customFormat="1" ht="17.25" customHeight="1" spans="1:3">
      <c r="A1281" s="81">
        <v>2240402</v>
      </c>
      <c r="B1281" s="81" t="s">
        <v>763</v>
      </c>
      <c r="C1281" s="83"/>
    </row>
    <row r="1282" s="111" customFormat="1" ht="17.25" customHeight="1" spans="1:3">
      <c r="A1282" s="81">
        <v>2240403</v>
      </c>
      <c r="B1282" s="81" t="s">
        <v>764</v>
      </c>
      <c r="C1282" s="83"/>
    </row>
    <row r="1283" s="111" customFormat="1" ht="17.25" customHeight="1" spans="1:3">
      <c r="A1283" s="81">
        <v>2240404</v>
      </c>
      <c r="B1283" s="81" t="s">
        <v>1729</v>
      </c>
      <c r="C1283" s="83"/>
    </row>
    <row r="1284" s="111" customFormat="1" ht="17.25" customHeight="1" spans="1:3">
      <c r="A1284" s="81">
        <v>2240405</v>
      </c>
      <c r="B1284" s="81" t="s">
        <v>1730</v>
      </c>
      <c r="C1284" s="83"/>
    </row>
    <row r="1285" s="111" customFormat="1" ht="17.25" customHeight="1" spans="1:3">
      <c r="A1285" s="81">
        <v>2240450</v>
      </c>
      <c r="B1285" s="81" t="s">
        <v>771</v>
      </c>
      <c r="C1285" s="83"/>
    </row>
    <row r="1286" s="111" customFormat="1" ht="17.25" customHeight="1" spans="1:3">
      <c r="A1286" s="81">
        <v>2240499</v>
      </c>
      <c r="B1286" s="81" t="s">
        <v>1731</v>
      </c>
      <c r="C1286" s="83"/>
    </row>
    <row r="1287" s="111" customFormat="1" ht="17.25" customHeight="1" spans="1:3">
      <c r="A1287" s="81">
        <v>22405</v>
      </c>
      <c r="B1287" s="82" t="s">
        <v>1732</v>
      </c>
      <c r="C1287" s="80">
        <f>SUM(C1288:C1299)</f>
        <v>0</v>
      </c>
    </row>
    <row r="1288" s="111" customFormat="1" ht="17.25" customHeight="1" spans="1:3">
      <c r="A1288" s="81">
        <v>2240501</v>
      </c>
      <c r="B1288" s="81" t="s">
        <v>762</v>
      </c>
      <c r="C1288" s="83"/>
    </row>
    <row r="1289" s="111" customFormat="1" ht="17.25" customHeight="1" spans="1:3">
      <c r="A1289" s="81">
        <v>2240502</v>
      </c>
      <c r="B1289" s="81" t="s">
        <v>763</v>
      </c>
      <c r="C1289" s="83"/>
    </row>
    <row r="1290" s="111" customFormat="1" ht="17.25" customHeight="1" spans="1:3">
      <c r="A1290" s="81">
        <v>2240503</v>
      </c>
      <c r="B1290" s="81" t="s">
        <v>764</v>
      </c>
      <c r="C1290" s="83"/>
    </row>
    <row r="1291" s="111" customFormat="1" ht="17.25" customHeight="1" spans="1:3">
      <c r="A1291" s="81">
        <v>2240504</v>
      </c>
      <c r="B1291" s="81" t="s">
        <v>1733</v>
      </c>
      <c r="C1291" s="83"/>
    </row>
    <row r="1292" s="111" customFormat="1" ht="17.25" customHeight="1" spans="1:3">
      <c r="A1292" s="81">
        <v>2240505</v>
      </c>
      <c r="B1292" s="81" t="s">
        <v>1734</v>
      </c>
      <c r="C1292" s="83"/>
    </row>
    <row r="1293" s="111" customFormat="1" ht="17.25" customHeight="1" spans="1:3">
      <c r="A1293" s="81">
        <v>2240506</v>
      </c>
      <c r="B1293" s="81" t="s">
        <v>1735</v>
      </c>
      <c r="C1293" s="83"/>
    </row>
    <row r="1294" s="111" customFormat="1" ht="17.25" customHeight="1" spans="1:3">
      <c r="A1294" s="81">
        <v>2240507</v>
      </c>
      <c r="B1294" s="81" t="s">
        <v>1736</v>
      </c>
      <c r="C1294" s="83"/>
    </row>
    <row r="1295" s="111" customFormat="1" ht="17.25" customHeight="1" spans="1:3">
      <c r="A1295" s="81">
        <v>2240508</v>
      </c>
      <c r="B1295" s="81" t="s">
        <v>1737</v>
      </c>
      <c r="C1295" s="83"/>
    </row>
    <row r="1296" s="111" customFormat="1" ht="17.25" customHeight="1" spans="1:3">
      <c r="A1296" s="81">
        <v>2240509</v>
      </c>
      <c r="B1296" s="81" t="s">
        <v>1738</v>
      </c>
      <c r="C1296" s="83"/>
    </row>
    <row r="1297" s="111" customFormat="1" ht="17.25" customHeight="1" spans="1:3">
      <c r="A1297" s="81">
        <v>2240510</v>
      </c>
      <c r="B1297" s="81" t="s">
        <v>1739</v>
      </c>
      <c r="C1297" s="83"/>
    </row>
    <row r="1298" s="111" customFormat="1" ht="17.25" customHeight="1" spans="1:3">
      <c r="A1298" s="81">
        <v>2240550</v>
      </c>
      <c r="B1298" s="81" t="s">
        <v>1740</v>
      </c>
      <c r="C1298" s="83"/>
    </row>
    <row r="1299" s="111" customFormat="1" ht="17.25" customHeight="1" spans="1:3">
      <c r="A1299" s="81">
        <v>2240599</v>
      </c>
      <c r="B1299" s="81" t="s">
        <v>1741</v>
      </c>
      <c r="C1299" s="83"/>
    </row>
    <row r="1300" s="111" customFormat="1" ht="17.25" customHeight="1" spans="1:3">
      <c r="A1300" s="81">
        <v>22406</v>
      </c>
      <c r="B1300" s="82" t="s">
        <v>1742</v>
      </c>
      <c r="C1300" s="80">
        <f>SUM(C1301:C1303)</f>
        <v>759</v>
      </c>
    </row>
    <row r="1301" s="111" customFormat="1" ht="17.25" customHeight="1" spans="1:3">
      <c r="A1301" s="81">
        <v>2240601</v>
      </c>
      <c r="B1301" s="81" t="s">
        <v>1743</v>
      </c>
      <c r="C1301" s="83">
        <v>615</v>
      </c>
    </row>
    <row r="1302" s="111" customFormat="1" ht="17.25" customHeight="1" spans="1:3">
      <c r="A1302" s="81">
        <v>2240602</v>
      </c>
      <c r="B1302" s="81" t="s">
        <v>1744</v>
      </c>
      <c r="C1302" s="83">
        <v>20</v>
      </c>
    </row>
    <row r="1303" s="111" customFormat="1" ht="17.25" customHeight="1" spans="1:3">
      <c r="A1303" s="81">
        <v>2240699</v>
      </c>
      <c r="B1303" s="81" t="s">
        <v>1745</v>
      </c>
      <c r="C1303" s="83">
        <v>124</v>
      </c>
    </row>
    <row r="1304" s="111" customFormat="1" ht="17.25" customHeight="1" spans="1:3">
      <c r="A1304" s="81">
        <v>22407</v>
      </c>
      <c r="B1304" s="82" t="s">
        <v>1746</v>
      </c>
      <c r="C1304" s="80">
        <f>SUM(C1305:C1307)</f>
        <v>657</v>
      </c>
    </row>
    <row r="1305" s="111" customFormat="1" ht="17.25" customHeight="1" spans="1:3">
      <c r="A1305" s="81">
        <v>2240703</v>
      </c>
      <c r="B1305" s="81" t="s">
        <v>1747</v>
      </c>
      <c r="C1305" s="83">
        <v>544</v>
      </c>
    </row>
    <row r="1306" s="111" customFormat="1" ht="17.25" customHeight="1" spans="1:3">
      <c r="A1306" s="81">
        <v>2240704</v>
      </c>
      <c r="B1306" s="81" t="s">
        <v>1748</v>
      </c>
      <c r="C1306" s="83">
        <v>12</v>
      </c>
    </row>
    <row r="1307" s="111" customFormat="1" ht="17.25" customHeight="1" spans="1:3">
      <c r="A1307" s="81">
        <v>2240799</v>
      </c>
      <c r="B1307" s="81" t="s">
        <v>1749</v>
      </c>
      <c r="C1307" s="83">
        <v>101</v>
      </c>
    </row>
    <row r="1308" s="111" customFormat="1" ht="17.25" customHeight="1" spans="1:3">
      <c r="A1308" s="81">
        <v>22499</v>
      </c>
      <c r="B1308" s="82" t="s">
        <v>1750</v>
      </c>
      <c r="C1308" s="80">
        <f t="shared" ref="C1308:C1311" si="1">C1309</f>
        <v>20</v>
      </c>
    </row>
    <row r="1309" s="111" customFormat="1" ht="17.25" customHeight="1" spans="1:3">
      <c r="A1309" s="81">
        <v>2249999</v>
      </c>
      <c r="B1309" s="81" t="s">
        <v>1751</v>
      </c>
      <c r="C1309" s="83">
        <v>20</v>
      </c>
    </row>
    <row r="1310" s="111" customFormat="1" ht="17.25" customHeight="1" spans="1:3">
      <c r="A1310" s="81">
        <v>229</v>
      </c>
      <c r="B1310" s="82" t="s">
        <v>1752</v>
      </c>
      <c r="C1310" s="80">
        <f t="shared" si="1"/>
        <v>6853</v>
      </c>
    </row>
    <row r="1311" s="111" customFormat="1" ht="17.25" customHeight="1" spans="1:3">
      <c r="A1311" s="81">
        <v>22999</v>
      </c>
      <c r="B1311" s="82" t="s">
        <v>1753</v>
      </c>
      <c r="C1311" s="80">
        <f t="shared" si="1"/>
        <v>6853</v>
      </c>
    </row>
    <row r="1312" s="111" customFormat="1" ht="17.25" customHeight="1" spans="1:3">
      <c r="A1312" s="81">
        <v>2299999</v>
      </c>
      <c r="B1312" s="81" t="s">
        <v>1754</v>
      </c>
      <c r="C1312" s="83">
        <v>6853</v>
      </c>
    </row>
    <row r="1313" s="111" customFormat="1" ht="17.25" customHeight="1" spans="1:3">
      <c r="A1313" s="81">
        <v>232</v>
      </c>
      <c r="B1313" s="82" t="s">
        <v>1755</v>
      </c>
      <c r="C1313" s="80">
        <f>SUM(C1314,C1316,C1321)</f>
        <v>5159</v>
      </c>
    </row>
    <row r="1314" s="111" customFormat="1" ht="17.25" customHeight="1" spans="1:3">
      <c r="A1314" s="81">
        <v>23201</v>
      </c>
      <c r="B1314" s="82" t="s">
        <v>1756</v>
      </c>
      <c r="C1314" s="80">
        <f>C1315</f>
        <v>0</v>
      </c>
    </row>
    <row r="1315" s="111" customFormat="1" ht="17.25" customHeight="1" spans="1:3">
      <c r="A1315" s="81">
        <v>2320101</v>
      </c>
      <c r="B1315" s="81" t="s">
        <v>1757</v>
      </c>
      <c r="C1315" s="83"/>
    </row>
    <row r="1316" s="111" customFormat="1" ht="17.25" customHeight="1" spans="1:3">
      <c r="A1316" s="81">
        <v>23202</v>
      </c>
      <c r="B1316" s="82" t="s">
        <v>1758</v>
      </c>
      <c r="C1316" s="80">
        <f>SUM(C1317:C1320)</f>
        <v>0</v>
      </c>
    </row>
    <row r="1317" s="111" customFormat="1" ht="17.25" customHeight="1" spans="1:3">
      <c r="A1317" s="81">
        <v>2320201</v>
      </c>
      <c r="B1317" s="81" t="s">
        <v>1759</v>
      </c>
      <c r="C1317" s="83"/>
    </row>
    <row r="1318" s="111" customFormat="1" ht="17.25" customHeight="1" spans="1:3">
      <c r="A1318" s="81">
        <v>2320202</v>
      </c>
      <c r="B1318" s="81" t="s">
        <v>1760</v>
      </c>
      <c r="C1318" s="83"/>
    </row>
    <row r="1319" s="111" customFormat="1" ht="17.25" customHeight="1" spans="1:3">
      <c r="A1319" s="81">
        <v>2320203</v>
      </c>
      <c r="B1319" s="81" t="s">
        <v>1761</v>
      </c>
      <c r="C1319" s="83"/>
    </row>
    <row r="1320" s="111" customFormat="1" ht="17.25" customHeight="1" spans="1:3">
      <c r="A1320" s="81">
        <v>2320299</v>
      </c>
      <c r="B1320" s="81" t="s">
        <v>1762</v>
      </c>
      <c r="C1320" s="83"/>
    </row>
    <row r="1321" s="111" customFormat="1" ht="17.25" customHeight="1" spans="1:3">
      <c r="A1321" s="81">
        <v>23203</v>
      </c>
      <c r="B1321" s="82" t="s">
        <v>1763</v>
      </c>
      <c r="C1321" s="80">
        <f>SUM(C1322:C1325)</f>
        <v>5159</v>
      </c>
    </row>
    <row r="1322" s="111" customFormat="1" ht="17.25" customHeight="1" spans="1:3">
      <c r="A1322" s="81">
        <v>2320301</v>
      </c>
      <c r="B1322" s="81" t="s">
        <v>1764</v>
      </c>
      <c r="C1322" s="83">
        <v>5116</v>
      </c>
    </row>
    <row r="1323" s="111" customFormat="1" ht="17.25" customHeight="1" spans="1:3">
      <c r="A1323" s="81">
        <v>2320302</v>
      </c>
      <c r="B1323" s="81" t="s">
        <v>1765</v>
      </c>
      <c r="C1323" s="83"/>
    </row>
    <row r="1324" s="111" customFormat="1" ht="17.25" customHeight="1" spans="1:3">
      <c r="A1324" s="81">
        <v>2320303</v>
      </c>
      <c r="B1324" s="81" t="s">
        <v>1766</v>
      </c>
      <c r="C1324" s="83">
        <v>43</v>
      </c>
    </row>
    <row r="1325" s="111" customFormat="1" ht="17.25" customHeight="1" spans="1:3">
      <c r="A1325" s="81">
        <v>2320399</v>
      </c>
      <c r="B1325" s="81" t="s">
        <v>1767</v>
      </c>
      <c r="C1325" s="83"/>
    </row>
    <row r="1326" s="111" customFormat="1" ht="17.25" customHeight="1" spans="1:3">
      <c r="A1326" s="81">
        <v>233</v>
      </c>
      <c r="B1326" s="82" t="s">
        <v>1768</v>
      </c>
      <c r="C1326" s="80">
        <f>C1327+C1329+C1331</f>
        <v>0</v>
      </c>
    </row>
    <row r="1327" s="111" customFormat="1" ht="17.25" customHeight="1" spans="1:3">
      <c r="A1327" s="81">
        <v>23301</v>
      </c>
      <c r="B1327" s="82" t="s">
        <v>1769</v>
      </c>
      <c r="C1327" s="80">
        <f t="shared" ref="C1327:C1331" si="2">C1328</f>
        <v>0</v>
      </c>
    </row>
    <row r="1328" s="111" customFormat="1" ht="17.25" customHeight="1" spans="1:3">
      <c r="A1328" s="81">
        <v>2330101</v>
      </c>
      <c r="B1328" s="81" t="s">
        <v>1770</v>
      </c>
      <c r="C1328" s="83"/>
    </row>
    <row r="1329" s="111" customFormat="1" ht="17.25" customHeight="1" spans="1:3">
      <c r="A1329" s="81">
        <v>23302</v>
      </c>
      <c r="B1329" s="82" t="s">
        <v>1771</v>
      </c>
      <c r="C1329" s="80">
        <f t="shared" si="2"/>
        <v>0</v>
      </c>
    </row>
    <row r="1330" s="111" customFormat="1" ht="17.25" customHeight="1" spans="1:3">
      <c r="A1330" s="81">
        <v>2330201</v>
      </c>
      <c r="B1330" s="81" t="s">
        <v>1772</v>
      </c>
      <c r="C1330" s="83"/>
    </row>
    <row r="1331" s="111" customFormat="1" ht="17.25" customHeight="1" spans="1:3">
      <c r="A1331" s="117">
        <v>23303</v>
      </c>
      <c r="B1331" s="118" t="s">
        <v>1773</v>
      </c>
      <c r="C1331" s="80">
        <f t="shared" si="2"/>
        <v>0</v>
      </c>
    </row>
    <row r="1332" s="111" customFormat="1" ht="17.25" customHeight="1" spans="1:3">
      <c r="A1332" s="81">
        <v>2330301</v>
      </c>
      <c r="B1332" s="119" t="s">
        <v>1774</v>
      </c>
      <c r="C1332" s="83"/>
    </row>
  </sheetData>
  <mergeCells count="3">
    <mergeCell ref="A1:C1"/>
    <mergeCell ref="A2:C2"/>
    <mergeCell ref="A3:C3"/>
  </mergeCells>
  <dataValidations count="1">
    <dataValidation type="decimal" operator="between" allowBlank="1" showInputMessage="1" showErrorMessage="1" sqref="C5:C1332">
      <formula1>-99999999999999</formula1>
      <formula2>99999999999999</formula2>
    </dataValidation>
  </dataValidations>
  <printOptions horizontalCentered="1"/>
  <pageMargins left="0.707638888888889" right="0.707638888888889" top="0.354166666666667" bottom="0.313888888888889" header="0.313888888888889" footer="0.313888888888889"/>
  <pageSetup paperSize="9" scale="10"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C1332"/>
  <sheetViews>
    <sheetView showGridLines="0" showZeros="0" view="pageBreakPreview" zoomScaleNormal="115" workbookViewId="0">
      <selection activeCell="E11" sqref="E11"/>
    </sheetView>
  </sheetViews>
  <sheetFormatPr defaultColWidth="22.1222222222222" defaultRowHeight="12" outlineLevelCol="2"/>
  <cols>
    <col min="1" max="1" width="21.4444444444444" customWidth="1"/>
    <col min="2" max="2" width="44.7555555555556" customWidth="1"/>
    <col min="3" max="16384" width="22.1222222222222" customWidth="1"/>
  </cols>
  <sheetData>
    <row r="1" ht="23" spans="1:3">
      <c r="A1" s="112" t="s">
        <v>1775</v>
      </c>
      <c r="B1" s="112"/>
      <c r="C1" s="112"/>
    </row>
    <row r="2" ht="13" spans="1:3">
      <c r="A2" s="113"/>
      <c r="B2" s="113"/>
      <c r="C2" s="113"/>
    </row>
    <row r="3" ht="13" spans="1:3">
      <c r="A3" s="113" t="s">
        <v>1776</v>
      </c>
      <c r="B3" s="113"/>
      <c r="C3" s="113"/>
    </row>
    <row r="4" s="111" customFormat="1" ht="17.25" customHeight="1" spans="1:3">
      <c r="A4" s="79" t="s">
        <v>87</v>
      </c>
      <c r="B4" s="79" t="s">
        <v>88</v>
      </c>
      <c r="C4" s="79" t="s">
        <v>89</v>
      </c>
    </row>
    <row r="5" s="111" customFormat="1" ht="17.25" customHeight="1" spans="1:3">
      <c r="A5" s="88"/>
      <c r="B5" s="79" t="s">
        <v>759</v>
      </c>
      <c r="C5" s="80">
        <f>SUM(C6,C247,C287,C306,C396,C448,C504,C561,C690,C771,C842,C865,C973,C1025,C1089,C1109,C1139,C1149,C1194,C1215,C1260,C1310,C1313,C1326)</f>
        <v>268562</v>
      </c>
    </row>
    <row r="6" s="111" customFormat="1" ht="17.25" customHeight="1" spans="1:3">
      <c r="A6" s="88">
        <v>201</v>
      </c>
      <c r="B6" s="78" t="s">
        <v>760</v>
      </c>
      <c r="C6" s="80">
        <f>C7+C19+C28+C38+C49+C60+C71+C79+C88+C101+C110+C121+C133+C140+C148+C154+C161+C168+C175+C182+C189+C197+C203+C209+C216+C231+C238+C244</f>
        <v>28536</v>
      </c>
    </row>
    <row r="7" s="111" customFormat="1" ht="17.25" customHeight="1" spans="1:3">
      <c r="A7" s="88">
        <v>20101</v>
      </c>
      <c r="B7" s="78" t="s">
        <v>761</v>
      </c>
      <c r="C7" s="80">
        <f>SUM(C8:C18)</f>
        <v>737</v>
      </c>
    </row>
    <row r="8" s="111" customFormat="1" ht="17.25" customHeight="1" spans="1:3">
      <c r="A8" s="88">
        <v>2010101</v>
      </c>
      <c r="B8" s="88" t="s">
        <v>762</v>
      </c>
      <c r="C8" s="83">
        <v>608</v>
      </c>
    </row>
    <row r="9" s="111" customFormat="1" ht="17.25" customHeight="1" spans="1:3">
      <c r="A9" s="88">
        <v>2010102</v>
      </c>
      <c r="B9" s="88" t="s">
        <v>763</v>
      </c>
      <c r="C9" s="83">
        <v>64</v>
      </c>
    </row>
    <row r="10" s="111" customFormat="1" ht="17.25" customHeight="1" spans="1:3">
      <c r="A10" s="88">
        <v>2010103</v>
      </c>
      <c r="B10" s="88" t="s">
        <v>764</v>
      </c>
      <c r="C10" s="83"/>
    </row>
    <row r="11" s="111" customFormat="1" ht="17.25" customHeight="1" spans="1:3">
      <c r="A11" s="88">
        <v>2010104</v>
      </c>
      <c r="B11" s="88" t="s">
        <v>765</v>
      </c>
      <c r="C11" s="83">
        <v>60</v>
      </c>
    </row>
    <row r="12" s="111" customFormat="1" ht="17.25" customHeight="1" spans="1:3">
      <c r="A12" s="88">
        <v>2010105</v>
      </c>
      <c r="B12" s="88" t="s">
        <v>766</v>
      </c>
      <c r="C12" s="83"/>
    </row>
    <row r="13" s="111" customFormat="1" ht="17.25" customHeight="1" spans="1:3">
      <c r="A13" s="88">
        <v>2010106</v>
      </c>
      <c r="B13" s="88" t="s">
        <v>767</v>
      </c>
      <c r="C13" s="83">
        <v>5</v>
      </c>
    </row>
    <row r="14" s="111" customFormat="1" ht="17.25" customHeight="1" spans="1:3">
      <c r="A14" s="88">
        <v>2010107</v>
      </c>
      <c r="B14" s="88" t="s">
        <v>768</v>
      </c>
      <c r="C14" s="83"/>
    </row>
    <row r="15" s="111" customFormat="1" ht="17.25" customHeight="1" spans="1:3">
      <c r="A15" s="88">
        <v>2010108</v>
      </c>
      <c r="B15" s="88" t="s">
        <v>769</v>
      </c>
      <c r="C15" s="83"/>
    </row>
    <row r="16" s="111" customFormat="1" ht="17.25" customHeight="1" spans="1:3">
      <c r="A16" s="88">
        <v>2010109</v>
      </c>
      <c r="B16" s="88" t="s">
        <v>770</v>
      </c>
      <c r="C16" s="83"/>
    </row>
    <row r="17" s="111" customFormat="1" ht="17.25" customHeight="1" spans="1:3">
      <c r="A17" s="88">
        <v>2010150</v>
      </c>
      <c r="B17" s="88" t="s">
        <v>771</v>
      </c>
      <c r="C17" s="83"/>
    </row>
    <row r="18" s="111" customFormat="1" ht="17.25" customHeight="1" spans="1:3">
      <c r="A18" s="88">
        <v>2010199</v>
      </c>
      <c r="B18" s="88" t="s">
        <v>772</v>
      </c>
      <c r="C18" s="83"/>
    </row>
    <row r="19" s="111" customFormat="1" ht="17.25" customHeight="1" spans="1:3">
      <c r="A19" s="88">
        <v>20102</v>
      </c>
      <c r="B19" s="78" t="s">
        <v>773</v>
      </c>
      <c r="C19" s="80">
        <f>SUM(C20:C27)</f>
        <v>586</v>
      </c>
    </row>
    <row r="20" s="111" customFormat="1" ht="17.25" customHeight="1" spans="1:3">
      <c r="A20" s="88">
        <v>2010201</v>
      </c>
      <c r="B20" s="88" t="s">
        <v>762</v>
      </c>
      <c r="C20" s="83">
        <v>498</v>
      </c>
    </row>
    <row r="21" s="111" customFormat="1" ht="17.25" customHeight="1" spans="1:3">
      <c r="A21" s="88">
        <v>2010202</v>
      </c>
      <c r="B21" s="88" t="s">
        <v>763</v>
      </c>
      <c r="C21" s="83">
        <v>9</v>
      </c>
    </row>
    <row r="22" s="111" customFormat="1" ht="17.25" customHeight="1" spans="1:3">
      <c r="A22" s="88">
        <v>2010203</v>
      </c>
      <c r="B22" s="88" t="s">
        <v>764</v>
      </c>
      <c r="C22" s="83"/>
    </row>
    <row r="23" s="111" customFormat="1" ht="17.25" customHeight="1" spans="1:3">
      <c r="A23" s="88">
        <v>2010204</v>
      </c>
      <c r="B23" s="88" t="s">
        <v>774</v>
      </c>
      <c r="C23" s="83">
        <v>67</v>
      </c>
    </row>
    <row r="24" s="111" customFormat="1" ht="17.25" customHeight="1" spans="1:3">
      <c r="A24" s="88">
        <v>2010205</v>
      </c>
      <c r="B24" s="88" t="s">
        <v>775</v>
      </c>
      <c r="C24" s="83"/>
    </row>
    <row r="25" s="111" customFormat="1" ht="17.25" customHeight="1" spans="1:3">
      <c r="A25" s="88">
        <v>2010206</v>
      </c>
      <c r="B25" s="88" t="s">
        <v>776</v>
      </c>
      <c r="C25" s="83">
        <v>1</v>
      </c>
    </row>
    <row r="26" s="111" customFormat="1" ht="17.25" customHeight="1" spans="1:3">
      <c r="A26" s="88">
        <v>2010250</v>
      </c>
      <c r="B26" s="88" t="s">
        <v>771</v>
      </c>
      <c r="C26" s="83"/>
    </row>
    <row r="27" s="111" customFormat="1" ht="17.25" customHeight="1" spans="1:3">
      <c r="A27" s="88">
        <v>2010299</v>
      </c>
      <c r="B27" s="88" t="s">
        <v>777</v>
      </c>
      <c r="C27" s="83">
        <v>11</v>
      </c>
    </row>
    <row r="28" s="111" customFormat="1" ht="17.25" customHeight="1" spans="1:3">
      <c r="A28" s="88">
        <v>20103</v>
      </c>
      <c r="B28" s="78" t="s">
        <v>778</v>
      </c>
      <c r="C28" s="80">
        <f>SUM(C29:C37)</f>
        <v>11630</v>
      </c>
    </row>
    <row r="29" s="111" customFormat="1" ht="17.25" customHeight="1" spans="1:3">
      <c r="A29" s="88">
        <v>2010301</v>
      </c>
      <c r="B29" s="88" t="s">
        <v>762</v>
      </c>
      <c r="C29" s="83">
        <v>8580</v>
      </c>
    </row>
    <row r="30" s="111" customFormat="1" ht="17.25" customHeight="1" spans="1:3">
      <c r="A30" s="88">
        <v>2010302</v>
      </c>
      <c r="B30" s="88" t="s">
        <v>763</v>
      </c>
      <c r="C30" s="83">
        <v>1775</v>
      </c>
    </row>
    <row r="31" s="111" customFormat="1" ht="17.25" customHeight="1" spans="1:3">
      <c r="A31" s="88">
        <v>2010303</v>
      </c>
      <c r="B31" s="88" t="s">
        <v>764</v>
      </c>
      <c r="C31" s="83"/>
    </row>
    <row r="32" s="111" customFormat="1" ht="17.25" customHeight="1" spans="1:3">
      <c r="A32" s="88">
        <v>2010304</v>
      </c>
      <c r="B32" s="88" t="s">
        <v>779</v>
      </c>
      <c r="C32" s="83"/>
    </row>
    <row r="33" s="111" customFormat="1" ht="17.25" customHeight="1" spans="1:3">
      <c r="A33" s="88">
        <v>2010305</v>
      </c>
      <c r="B33" s="88" t="s">
        <v>780</v>
      </c>
      <c r="C33" s="83"/>
    </row>
    <row r="34" s="111" customFormat="1" ht="17.25" customHeight="1" spans="1:3">
      <c r="A34" s="88">
        <v>2010306</v>
      </c>
      <c r="B34" s="88" t="s">
        <v>781</v>
      </c>
      <c r="C34" s="83"/>
    </row>
    <row r="35" s="111" customFormat="1" ht="17.25" customHeight="1" spans="1:3">
      <c r="A35" s="88">
        <v>2010309</v>
      </c>
      <c r="B35" s="88" t="s">
        <v>782</v>
      </c>
      <c r="C35" s="83"/>
    </row>
    <row r="36" s="111" customFormat="1" ht="17.25" customHeight="1" spans="1:3">
      <c r="A36" s="88">
        <v>2010350</v>
      </c>
      <c r="B36" s="88" t="s">
        <v>771</v>
      </c>
      <c r="C36" s="83"/>
    </row>
    <row r="37" s="111" customFormat="1" ht="17.25" customHeight="1" spans="1:3">
      <c r="A37" s="88">
        <v>2010399</v>
      </c>
      <c r="B37" s="88" t="s">
        <v>783</v>
      </c>
      <c r="C37" s="83">
        <v>1275</v>
      </c>
    </row>
    <row r="38" s="111" customFormat="1" ht="17.25" customHeight="1" spans="1:3">
      <c r="A38" s="88">
        <v>20104</v>
      </c>
      <c r="B38" s="78" t="s">
        <v>784</v>
      </c>
      <c r="C38" s="80">
        <f>SUM(C39:C48)</f>
        <v>1217</v>
      </c>
    </row>
    <row r="39" s="111" customFormat="1" ht="17.25" customHeight="1" spans="1:3">
      <c r="A39" s="88">
        <v>2010401</v>
      </c>
      <c r="B39" s="88" t="s">
        <v>762</v>
      </c>
      <c r="C39" s="83">
        <v>240</v>
      </c>
    </row>
    <row r="40" s="111" customFormat="1" ht="17.25" customHeight="1" spans="1:3">
      <c r="A40" s="88">
        <v>2010402</v>
      </c>
      <c r="B40" s="88" t="s">
        <v>763</v>
      </c>
      <c r="C40" s="83">
        <v>159</v>
      </c>
    </row>
    <row r="41" s="111" customFormat="1" ht="17.25" customHeight="1" spans="1:3">
      <c r="A41" s="88">
        <v>2010403</v>
      </c>
      <c r="B41" s="88" t="s">
        <v>764</v>
      </c>
      <c r="C41" s="83"/>
    </row>
    <row r="42" s="111" customFormat="1" ht="17.25" customHeight="1" spans="1:3">
      <c r="A42" s="88">
        <v>2010404</v>
      </c>
      <c r="B42" s="88" t="s">
        <v>785</v>
      </c>
      <c r="C42" s="83"/>
    </row>
    <row r="43" s="111" customFormat="1" ht="17.25" customHeight="1" spans="1:3">
      <c r="A43" s="88">
        <v>2010405</v>
      </c>
      <c r="B43" s="88" t="s">
        <v>786</v>
      </c>
      <c r="C43" s="83"/>
    </row>
    <row r="44" s="111" customFormat="1" ht="17.25" customHeight="1" spans="1:3">
      <c r="A44" s="88">
        <v>2010406</v>
      </c>
      <c r="B44" s="88" t="s">
        <v>787</v>
      </c>
      <c r="C44" s="83"/>
    </row>
    <row r="45" s="111" customFormat="1" ht="17.25" customHeight="1" spans="1:3">
      <c r="A45" s="88">
        <v>2010407</v>
      </c>
      <c r="B45" s="88" t="s">
        <v>788</v>
      </c>
      <c r="C45" s="83"/>
    </row>
    <row r="46" s="111" customFormat="1" ht="17.25" customHeight="1" spans="1:3">
      <c r="A46" s="88">
        <v>2010408</v>
      </c>
      <c r="B46" s="88" t="s">
        <v>789</v>
      </c>
      <c r="C46" s="83"/>
    </row>
    <row r="47" s="111" customFormat="1" ht="17.25" customHeight="1" spans="1:3">
      <c r="A47" s="88">
        <v>2010450</v>
      </c>
      <c r="B47" s="88" t="s">
        <v>771</v>
      </c>
      <c r="C47" s="83"/>
    </row>
    <row r="48" s="111" customFormat="1" ht="17.25" customHeight="1" spans="1:3">
      <c r="A48" s="88">
        <v>2010499</v>
      </c>
      <c r="B48" s="88" t="s">
        <v>790</v>
      </c>
      <c r="C48" s="83">
        <v>818</v>
      </c>
    </row>
    <row r="49" s="111" customFormat="1" ht="17.25" customHeight="1" spans="1:3">
      <c r="A49" s="88">
        <v>20105</v>
      </c>
      <c r="B49" s="78" t="s">
        <v>791</v>
      </c>
      <c r="C49" s="80">
        <f>SUM(C50:C59)</f>
        <v>325</v>
      </c>
    </row>
    <row r="50" s="111" customFormat="1" ht="17.25" customHeight="1" spans="1:3">
      <c r="A50" s="88">
        <v>2010501</v>
      </c>
      <c r="B50" s="88" t="s">
        <v>762</v>
      </c>
      <c r="C50" s="83">
        <v>160</v>
      </c>
    </row>
    <row r="51" s="111" customFormat="1" ht="17.25" customHeight="1" spans="1:3">
      <c r="A51" s="88">
        <v>2010502</v>
      </c>
      <c r="B51" s="88" t="s">
        <v>763</v>
      </c>
      <c r="C51" s="83">
        <v>60</v>
      </c>
    </row>
    <row r="52" s="111" customFormat="1" ht="17.25" customHeight="1" spans="1:3">
      <c r="A52" s="88">
        <v>2010503</v>
      </c>
      <c r="B52" s="88" t="s">
        <v>764</v>
      </c>
      <c r="C52" s="83"/>
    </row>
    <row r="53" s="111" customFormat="1" ht="17.25" customHeight="1" spans="1:3">
      <c r="A53" s="88">
        <v>2010504</v>
      </c>
      <c r="B53" s="88" t="s">
        <v>792</v>
      </c>
      <c r="C53" s="83"/>
    </row>
    <row r="54" s="111" customFormat="1" ht="17.25" customHeight="1" spans="1:3">
      <c r="A54" s="88">
        <v>2010505</v>
      </c>
      <c r="B54" s="88" t="s">
        <v>793</v>
      </c>
      <c r="C54" s="83"/>
    </row>
    <row r="55" s="111" customFormat="1" ht="17.25" customHeight="1" spans="1:3">
      <c r="A55" s="88">
        <v>2010506</v>
      </c>
      <c r="B55" s="88" t="s">
        <v>794</v>
      </c>
      <c r="C55" s="83"/>
    </row>
    <row r="56" s="111" customFormat="1" ht="17.25" customHeight="1" spans="1:3">
      <c r="A56" s="88">
        <v>2010507</v>
      </c>
      <c r="B56" s="88" t="s">
        <v>795</v>
      </c>
      <c r="C56" s="83">
        <v>87</v>
      </c>
    </row>
    <row r="57" s="111" customFormat="1" ht="17.25" customHeight="1" spans="1:3">
      <c r="A57" s="88">
        <v>2010508</v>
      </c>
      <c r="B57" s="88" t="s">
        <v>796</v>
      </c>
      <c r="C57" s="83"/>
    </row>
    <row r="58" s="111" customFormat="1" ht="17.25" customHeight="1" spans="1:3">
      <c r="A58" s="88">
        <v>2010550</v>
      </c>
      <c r="B58" s="88" t="s">
        <v>771</v>
      </c>
      <c r="C58" s="83"/>
    </row>
    <row r="59" s="111" customFormat="1" ht="17.25" customHeight="1" spans="1:3">
      <c r="A59" s="88">
        <v>2010599</v>
      </c>
      <c r="B59" s="88" t="s">
        <v>797</v>
      </c>
      <c r="C59" s="83">
        <v>18</v>
      </c>
    </row>
    <row r="60" s="111" customFormat="1" ht="17.25" customHeight="1" spans="1:3">
      <c r="A60" s="88">
        <v>20106</v>
      </c>
      <c r="B60" s="78" t="s">
        <v>798</v>
      </c>
      <c r="C60" s="80">
        <f>SUM(C61:C70)</f>
        <v>1993</v>
      </c>
    </row>
    <row r="61" s="111" customFormat="1" ht="17.25" customHeight="1" spans="1:3">
      <c r="A61" s="88">
        <v>2010601</v>
      </c>
      <c r="B61" s="88" t="s">
        <v>762</v>
      </c>
      <c r="C61" s="83">
        <v>1419</v>
      </c>
    </row>
    <row r="62" s="111" customFormat="1" ht="17.25" customHeight="1" spans="1:3">
      <c r="A62" s="88">
        <v>2010602</v>
      </c>
      <c r="B62" s="88" t="s">
        <v>763</v>
      </c>
      <c r="C62" s="83">
        <v>304</v>
      </c>
    </row>
    <row r="63" s="111" customFormat="1" ht="17.25" customHeight="1" spans="1:3">
      <c r="A63" s="88">
        <v>2010603</v>
      </c>
      <c r="B63" s="88" t="s">
        <v>764</v>
      </c>
      <c r="C63" s="83"/>
    </row>
    <row r="64" s="111" customFormat="1" ht="17.25" customHeight="1" spans="1:3">
      <c r="A64" s="88">
        <v>2010604</v>
      </c>
      <c r="B64" s="88" t="s">
        <v>799</v>
      </c>
      <c r="C64" s="83"/>
    </row>
    <row r="65" s="111" customFormat="1" ht="17.25" customHeight="1" spans="1:3">
      <c r="A65" s="88">
        <v>2010605</v>
      </c>
      <c r="B65" s="88" t="s">
        <v>800</v>
      </c>
      <c r="C65" s="83"/>
    </row>
    <row r="66" s="111" customFormat="1" ht="17.25" customHeight="1" spans="1:3">
      <c r="A66" s="88">
        <v>2010606</v>
      </c>
      <c r="B66" s="88" t="s">
        <v>801</v>
      </c>
      <c r="C66" s="83"/>
    </row>
    <row r="67" s="111" customFormat="1" ht="17.25" customHeight="1" spans="1:3">
      <c r="A67" s="88">
        <v>2010607</v>
      </c>
      <c r="B67" s="88" t="s">
        <v>802</v>
      </c>
      <c r="C67" s="83">
        <v>149</v>
      </c>
    </row>
    <row r="68" s="111" customFormat="1" ht="17.25" customHeight="1" spans="1:3">
      <c r="A68" s="88">
        <v>2010608</v>
      </c>
      <c r="B68" s="88" t="s">
        <v>803</v>
      </c>
      <c r="C68" s="83"/>
    </row>
    <row r="69" s="111" customFormat="1" ht="17.25" customHeight="1" spans="1:3">
      <c r="A69" s="88">
        <v>2010650</v>
      </c>
      <c r="B69" s="88" t="s">
        <v>771</v>
      </c>
      <c r="C69" s="83"/>
    </row>
    <row r="70" s="111" customFormat="1" ht="17.25" customHeight="1" spans="1:3">
      <c r="A70" s="88">
        <v>2010699</v>
      </c>
      <c r="B70" s="88" t="s">
        <v>804</v>
      </c>
      <c r="C70" s="83">
        <v>121</v>
      </c>
    </row>
    <row r="71" s="111" customFormat="1" ht="17.25" customHeight="1" spans="1:3">
      <c r="A71" s="88">
        <v>20107</v>
      </c>
      <c r="B71" s="78" t="s">
        <v>805</v>
      </c>
      <c r="C71" s="80">
        <f>SUM(C72:C78)</f>
        <v>1542</v>
      </c>
    </row>
    <row r="72" s="111" customFormat="1" ht="17.25" customHeight="1" spans="1:3">
      <c r="A72" s="88">
        <v>2010701</v>
      </c>
      <c r="B72" s="88" t="s">
        <v>762</v>
      </c>
      <c r="C72" s="83"/>
    </row>
    <row r="73" s="111" customFormat="1" ht="17.25" customHeight="1" spans="1:3">
      <c r="A73" s="88">
        <v>2010702</v>
      </c>
      <c r="B73" s="88" t="s">
        <v>763</v>
      </c>
      <c r="C73" s="83"/>
    </row>
    <row r="74" s="111" customFormat="1" ht="17.25" customHeight="1" spans="1:3">
      <c r="A74" s="88">
        <v>2010703</v>
      </c>
      <c r="B74" s="88" t="s">
        <v>764</v>
      </c>
      <c r="C74" s="83"/>
    </row>
    <row r="75" s="111" customFormat="1" ht="17.25" customHeight="1" spans="1:3">
      <c r="A75" s="88">
        <v>2010709</v>
      </c>
      <c r="B75" s="88" t="s">
        <v>802</v>
      </c>
      <c r="C75" s="83"/>
    </row>
    <row r="76" s="111" customFormat="1" ht="17.25" customHeight="1" spans="1:3">
      <c r="A76" s="88">
        <v>2010710</v>
      </c>
      <c r="B76" s="88" t="s">
        <v>806</v>
      </c>
      <c r="C76" s="83"/>
    </row>
    <row r="77" s="111" customFormat="1" ht="17.25" customHeight="1" spans="1:3">
      <c r="A77" s="88">
        <v>2010750</v>
      </c>
      <c r="B77" s="88" t="s">
        <v>771</v>
      </c>
      <c r="C77" s="83"/>
    </row>
    <row r="78" s="111" customFormat="1" ht="17.25" customHeight="1" spans="1:3">
      <c r="A78" s="88">
        <v>2010799</v>
      </c>
      <c r="B78" s="88" t="s">
        <v>807</v>
      </c>
      <c r="C78" s="83">
        <v>1542</v>
      </c>
    </row>
    <row r="79" s="111" customFormat="1" ht="17.25" customHeight="1" spans="1:3">
      <c r="A79" s="88">
        <v>20108</v>
      </c>
      <c r="B79" s="78" t="s">
        <v>808</v>
      </c>
      <c r="C79" s="80">
        <f>SUM(C80:C87)</f>
        <v>335</v>
      </c>
    </row>
    <row r="80" s="111" customFormat="1" ht="17.25" customHeight="1" spans="1:3">
      <c r="A80" s="88">
        <v>2010801</v>
      </c>
      <c r="B80" s="88" t="s">
        <v>762</v>
      </c>
      <c r="C80" s="83">
        <v>200</v>
      </c>
    </row>
    <row r="81" s="111" customFormat="1" ht="17.25" customHeight="1" spans="1:3">
      <c r="A81" s="88">
        <v>2010802</v>
      </c>
      <c r="B81" s="88" t="s">
        <v>763</v>
      </c>
      <c r="C81" s="83">
        <v>102</v>
      </c>
    </row>
    <row r="82" s="111" customFormat="1" ht="17.25" customHeight="1" spans="1:3">
      <c r="A82" s="88">
        <v>2010803</v>
      </c>
      <c r="B82" s="88" t="s">
        <v>764</v>
      </c>
      <c r="C82" s="83"/>
    </row>
    <row r="83" s="111" customFormat="1" ht="17.25" customHeight="1" spans="1:3">
      <c r="A83" s="88">
        <v>2010804</v>
      </c>
      <c r="B83" s="88" t="s">
        <v>809</v>
      </c>
      <c r="C83" s="83">
        <v>12</v>
      </c>
    </row>
    <row r="84" s="111" customFormat="1" ht="17.25" customHeight="1" spans="1:3">
      <c r="A84" s="88">
        <v>2010805</v>
      </c>
      <c r="B84" s="88" t="s">
        <v>810</v>
      </c>
      <c r="C84" s="83"/>
    </row>
    <row r="85" s="111" customFormat="1" ht="17.25" customHeight="1" spans="1:3">
      <c r="A85" s="88">
        <v>2010806</v>
      </c>
      <c r="B85" s="88" t="s">
        <v>802</v>
      </c>
      <c r="C85" s="83"/>
    </row>
    <row r="86" s="111" customFormat="1" ht="17.25" customHeight="1" spans="1:3">
      <c r="A86" s="88">
        <v>2010850</v>
      </c>
      <c r="B86" s="88" t="s">
        <v>771</v>
      </c>
      <c r="C86" s="83"/>
    </row>
    <row r="87" s="111" customFormat="1" ht="17.25" customHeight="1" spans="1:3">
      <c r="A87" s="88">
        <v>2010899</v>
      </c>
      <c r="B87" s="88" t="s">
        <v>811</v>
      </c>
      <c r="C87" s="83">
        <v>21</v>
      </c>
    </row>
    <row r="88" s="111" customFormat="1" ht="17.25" customHeight="1" spans="1:3">
      <c r="A88" s="88">
        <v>20109</v>
      </c>
      <c r="B88" s="78" t="s">
        <v>812</v>
      </c>
      <c r="C88" s="80">
        <f>SUM(C89:C100)</f>
        <v>0</v>
      </c>
    </row>
    <row r="89" s="111" customFormat="1" ht="17.25" customHeight="1" spans="1:3">
      <c r="A89" s="88">
        <v>2010901</v>
      </c>
      <c r="B89" s="88" t="s">
        <v>762</v>
      </c>
      <c r="C89" s="83"/>
    </row>
    <row r="90" s="111" customFormat="1" ht="17.25" customHeight="1" spans="1:3">
      <c r="A90" s="88">
        <v>2010902</v>
      </c>
      <c r="B90" s="88" t="s">
        <v>763</v>
      </c>
      <c r="C90" s="83"/>
    </row>
    <row r="91" s="111" customFormat="1" ht="17.25" customHeight="1" spans="1:3">
      <c r="A91" s="88">
        <v>2010903</v>
      </c>
      <c r="B91" s="88" t="s">
        <v>764</v>
      </c>
      <c r="C91" s="83"/>
    </row>
    <row r="92" s="111" customFormat="1" ht="17.25" customHeight="1" spans="1:3">
      <c r="A92" s="88">
        <v>2010905</v>
      </c>
      <c r="B92" s="88" t="s">
        <v>813</v>
      </c>
      <c r="C92" s="83"/>
    </row>
    <row r="93" s="111" customFormat="1" ht="17.25" customHeight="1" spans="1:3">
      <c r="A93" s="88">
        <v>2010907</v>
      </c>
      <c r="B93" s="88" t="s">
        <v>814</v>
      </c>
      <c r="C93" s="83"/>
    </row>
    <row r="94" s="111" customFormat="1" ht="17.25" customHeight="1" spans="1:3">
      <c r="A94" s="88">
        <v>2010908</v>
      </c>
      <c r="B94" s="88" t="s">
        <v>802</v>
      </c>
      <c r="C94" s="83"/>
    </row>
    <row r="95" s="111" customFormat="1" ht="17.25" customHeight="1" spans="1:3">
      <c r="A95" s="88">
        <v>2010909</v>
      </c>
      <c r="B95" s="88" t="s">
        <v>815</v>
      </c>
      <c r="C95" s="83"/>
    </row>
    <row r="96" s="111" customFormat="1" ht="17.25" customHeight="1" spans="1:3">
      <c r="A96" s="88">
        <v>2010910</v>
      </c>
      <c r="B96" s="88" t="s">
        <v>816</v>
      </c>
      <c r="C96" s="83"/>
    </row>
    <row r="97" s="111" customFormat="1" ht="17.25" customHeight="1" spans="1:3">
      <c r="A97" s="88">
        <v>2010911</v>
      </c>
      <c r="B97" s="88" t="s">
        <v>817</v>
      </c>
      <c r="C97" s="83"/>
    </row>
    <row r="98" s="111" customFormat="1" ht="17.25" customHeight="1" spans="1:3">
      <c r="A98" s="88">
        <v>2010912</v>
      </c>
      <c r="B98" s="88" t="s">
        <v>818</v>
      </c>
      <c r="C98" s="83"/>
    </row>
    <row r="99" s="111" customFormat="1" ht="17.25" customHeight="1" spans="1:3">
      <c r="A99" s="88">
        <v>2010950</v>
      </c>
      <c r="B99" s="88" t="s">
        <v>771</v>
      </c>
      <c r="C99" s="83"/>
    </row>
    <row r="100" s="111" customFormat="1" ht="17.25" customHeight="1" spans="1:3">
      <c r="A100" s="88">
        <v>2010999</v>
      </c>
      <c r="B100" s="88" t="s">
        <v>819</v>
      </c>
      <c r="C100" s="83"/>
    </row>
    <row r="101" s="111" customFormat="1" ht="17.25" customHeight="1" spans="1:3">
      <c r="A101" s="88">
        <v>20111</v>
      </c>
      <c r="B101" s="78" t="s">
        <v>820</v>
      </c>
      <c r="C101" s="80">
        <f>SUM(C102:C109)</f>
        <v>1911</v>
      </c>
    </row>
    <row r="102" s="111" customFormat="1" ht="17.25" customHeight="1" spans="1:3">
      <c r="A102" s="88">
        <v>2011101</v>
      </c>
      <c r="B102" s="88" t="s">
        <v>762</v>
      </c>
      <c r="C102" s="83">
        <v>1419</v>
      </c>
    </row>
    <row r="103" s="111" customFormat="1" ht="17.25" customHeight="1" spans="1:3">
      <c r="A103" s="88">
        <v>2011102</v>
      </c>
      <c r="B103" s="88" t="s">
        <v>763</v>
      </c>
      <c r="C103" s="83">
        <v>266</v>
      </c>
    </row>
    <row r="104" s="111" customFormat="1" ht="17.25" customHeight="1" spans="1:3">
      <c r="A104" s="88">
        <v>2011103</v>
      </c>
      <c r="B104" s="88" t="s">
        <v>764</v>
      </c>
      <c r="C104" s="83"/>
    </row>
    <row r="105" s="111" customFormat="1" ht="17.25" customHeight="1" spans="1:3">
      <c r="A105" s="88">
        <v>2011104</v>
      </c>
      <c r="B105" s="88" t="s">
        <v>821</v>
      </c>
      <c r="C105" s="83"/>
    </row>
    <row r="106" s="111" customFormat="1" ht="17.25" customHeight="1" spans="1:3">
      <c r="A106" s="88">
        <v>2011105</v>
      </c>
      <c r="B106" s="88" t="s">
        <v>822</v>
      </c>
      <c r="C106" s="83"/>
    </row>
    <row r="107" s="111" customFormat="1" ht="17.25" customHeight="1" spans="1:3">
      <c r="A107" s="88">
        <v>2011106</v>
      </c>
      <c r="B107" s="88" t="s">
        <v>823</v>
      </c>
      <c r="C107" s="83"/>
    </row>
    <row r="108" s="111" customFormat="1" ht="17.25" customHeight="1" spans="1:3">
      <c r="A108" s="88">
        <v>2011150</v>
      </c>
      <c r="B108" s="88" t="s">
        <v>771</v>
      </c>
      <c r="C108" s="83"/>
    </row>
    <row r="109" s="111" customFormat="1" ht="17.25" customHeight="1" spans="1:3">
      <c r="A109" s="88">
        <v>2011199</v>
      </c>
      <c r="B109" s="88" t="s">
        <v>824</v>
      </c>
      <c r="C109" s="83">
        <v>226</v>
      </c>
    </row>
    <row r="110" s="111" customFormat="1" ht="17.25" customHeight="1" spans="1:3">
      <c r="A110" s="88">
        <v>20113</v>
      </c>
      <c r="B110" s="78" t="s">
        <v>825</v>
      </c>
      <c r="C110" s="80">
        <f>SUM(C111:C120)</f>
        <v>15</v>
      </c>
    </row>
    <row r="111" s="111" customFormat="1" ht="17.25" customHeight="1" spans="1:3">
      <c r="A111" s="88">
        <v>2011301</v>
      </c>
      <c r="B111" s="88" t="s">
        <v>762</v>
      </c>
      <c r="C111" s="83"/>
    </row>
    <row r="112" s="111" customFormat="1" ht="17.25" customHeight="1" spans="1:3">
      <c r="A112" s="88">
        <v>2011302</v>
      </c>
      <c r="B112" s="88" t="s">
        <v>763</v>
      </c>
      <c r="C112" s="83"/>
    </row>
    <row r="113" s="111" customFormat="1" ht="17.25" customHeight="1" spans="1:3">
      <c r="A113" s="88">
        <v>2011303</v>
      </c>
      <c r="B113" s="88" t="s">
        <v>764</v>
      </c>
      <c r="C113" s="83"/>
    </row>
    <row r="114" s="111" customFormat="1" ht="17.25" customHeight="1" spans="1:3">
      <c r="A114" s="88">
        <v>2011304</v>
      </c>
      <c r="B114" s="88" t="s">
        <v>826</v>
      </c>
      <c r="C114" s="83"/>
    </row>
    <row r="115" s="111" customFormat="1" ht="17.25" customHeight="1" spans="1:3">
      <c r="A115" s="88">
        <v>2011305</v>
      </c>
      <c r="B115" s="88" t="s">
        <v>827</v>
      </c>
      <c r="C115" s="83"/>
    </row>
    <row r="116" s="111" customFormat="1" ht="17.25" customHeight="1" spans="1:3">
      <c r="A116" s="88">
        <v>2011306</v>
      </c>
      <c r="B116" s="88" t="s">
        <v>828</v>
      </c>
      <c r="C116" s="83"/>
    </row>
    <row r="117" s="111" customFormat="1" ht="17.25" customHeight="1" spans="1:3">
      <c r="A117" s="88">
        <v>2011307</v>
      </c>
      <c r="B117" s="88" t="s">
        <v>829</v>
      </c>
      <c r="C117" s="83"/>
    </row>
    <row r="118" s="111" customFormat="1" ht="17.25" customHeight="1" spans="1:3">
      <c r="A118" s="88">
        <v>2011308</v>
      </c>
      <c r="B118" s="88" t="s">
        <v>830</v>
      </c>
      <c r="C118" s="83">
        <v>15</v>
      </c>
    </row>
    <row r="119" s="111" customFormat="1" ht="17.25" customHeight="1" spans="1:3">
      <c r="A119" s="88">
        <v>2011350</v>
      </c>
      <c r="B119" s="88" t="s">
        <v>771</v>
      </c>
      <c r="C119" s="83"/>
    </row>
    <row r="120" s="111" customFormat="1" ht="17.25" customHeight="1" spans="1:3">
      <c r="A120" s="88">
        <v>2011399</v>
      </c>
      <c r="B120" s="88" t="s">
        <v>831</v>
      </c>
      <c r="C120" s="83"/>
    </row>
    <row r="121" s="111" customFormat="1" ht="17.25" customHeight="1" spans="1:3">
      <c r="A121" s="88">
        <v>20114</v>
      </c>
      <c r="B121" s="78" t="s">
        <v>832</v>
      </c>
      <c r="C121" s="80">
        <f>SUM(C122:C132)</f>
        <v>0</v>
      </c>
    </row>
    <row r="122" s="111" customFormat="1" ht="17.25" customHeight="1" spans="1:3">
      <c r="A122" s="88">
        <v>2011401</v>
      </c>
      <c r="B122" s="88" t="s">
        <v>762</v>
      </c>
      <c r="C122" s="83"/>
    </row>
    <row r="123" s="111" customFormat="1" ht="17.25" customHeight="1" spans="1:3">
      <c r="A123" s="88">
        <v>2011402</v>
      </c>
      <c r="B123" s="88" t="s">
        <v>763</v>
      </c>
      <c r="C123" s="83"/>
    </row>
    <row r="124" s="111" customFormat="1" ht="17.25" customHeight="1" spans="1:3">
      <c r="A124" s="88">
        <v>2011403</v>
      </c>
      <c r="B124" s="88" t="s">
        <v>764</v>
      </c>
      <c r="C124" s="83"/>
    </row>
    <row r="125" s="111" customFormat="1" ht="17.25" customHeight="1" spans="1:3">
      <c r="A125" s="88">
        <v>2011404</v>
      </c>
      <c r="B125" s="88" t="s">
        <v>833</v>
      </c>
      <c r="C125" s="83"/>
    </row>
    <row r="126" s="111" customFormat="1" ht="17.25" customHeight="1" spans="1:3">
      <c r="A126" s="88">
        <v>2011405</v>
      </c>
      <c r="B126" s="88" t="s">
        <v>834</v>
      </c>
      <c r="C126" s="83"/>
    </row>
    <row r="127" s="111" customFormat="1" ht="17.25" customHeight="1" spans="1:3">
      <c r="A127" s="88">
        <v>2011408</v>
      </c>
      <c r="B127" s="88" t="s">
        <v>835</v>
      </c>
      <c r="C127" s="83"/>
    </row>
    <row r="128" s="111" customFormat="1" ht="17.25" customHeight="1" spans="1:3">
      <c r="A128" s="88">
        <v>2011409</v>
      </c>
      <c r="B128" s="88" t="s">
        <v>836</v>
      </c>
      <c r="C128" s="83"/>
    </row>
    <row r="129" s="111" customFormat="1" ht="17.25" customHeight="1" spans="1:3">
      <c r="A129" s="88">
        <v>2011410</v>
      </c>
      <c r="B129" s="88" t="s">
        <v>837</v>
      </c>
      <c r="C129" s="83"/>
    </row>
    <row r="130" s="111" customFormat="1" ht="17.25" customHeight="1" spans="1:3">
      <c r="A130" s="88">
        <v>2011411</v>
      </c>
      <c r="B130" s="88" t="s">
        <v>838</v>
      </c>
      <c r="C130" s="83"/>
    </row>
    <row r="131" s="111" customFormat="1" ht="17.25" customHeight="1" spans="1:3">
      <c r="A131" s="88">
        <v>2011450</v>
      </c>
      <c r="B131" s="88" t="s">
        <v>771</v>
      </c>
      <c r="C131" s="83"/>
    </row>
    <row r="132" s="111" customFormat="1" ht="17.25" customHeight="1" spans="1:3">
      <c r="A132" s="88">
        <v>2011499</v>
      </c>
      <c r="B132" s="88" t="s">
        <v>839</v>
      </c>
      <c r="C132" s="83"/>
    </row>
    <row r="133" s="111" customFormat="1" ht="17.25" customHeight="1" spans="1:3">
      <c r="A133" s="88">
        <v>20123</v>
      </c>
      <c r="B133" s="78" t="s">
        <v>840</v>
      </c>
      <c r="C133" s="80">
        <f>SUM(C134:C139)</f>
        <v>146</v>
      </c>
    </row>
    <row r="134" s="111" customFormat="1" ht="17.25" customHeight="1" spans="1:3">
      <c r="A134" s="88">
        <v>2012301</v>
      </c>
      <c r="B134" s="88" t="s">
        <v>762</v>
      </c>
      <c r="C134" s="83"/>
    </row>
    <row r="135" s="111" customFormat="1" ht="17.25" customHeight="1" spans="1:3">
      <c r="A135" s="88">
        <v>2012302</v>
      </c>
      <c r="B135" s="88" t="s">
        <v>763</v>
      </c>
      <c r="C135" s="83"/>
    </row>
    <row r="136" s="111" customFormat="1" ht="17.25" customHeight="1" spans="1:3">
      <c r="A136" s="88">
        <v>2012303</v>
      </c>
      <c r="B136" s="88" t="s">
        <v>764</v>
      </c>
      <c r="C136" s="83"/>
    </row>
    <row r="137" s="111" customFormat="1" ht="17.25" customHeight="1" spans="1:3">
      <c r="A137" s="88">
        <v>2012304</v>
      </c>
      <c r="B137" s="88" t="s">
        <v>841</v>
      </c>
      <c r="C137" s="83">
        <v>146</v>
      </c>
    </row>
    <row r="138" s="111" customFormat="1" ht="17.25" customHeight="1" spans="1:3">
      <c r="A138" s="88">
        <v>2012350</v>
      </c>
      <c r="B138" s="88" t="s">
        <v>771</v>
      </c>
      <c r="C138" s="83"/>
    </row>
    <row r="139" s="111" customFormat="1" ht="17.25" customHeight="1" spans="1:3">
      <c r="A139" s="88">
        <v>2012399</v>
      </c>
      <c r="B139" s="88" t="s">
        <v>842</v>
      </c>
      <c r="C139" s="83"/>
    </row>
    <row r="140" s="111" customFormat="1" ht="17.25" customHeight="1" spans="1:3">
      <c r="A140" s="88">
        <v>20125</v>
      </c>
      <c r="B140" s="78" t="s">
        <v>843</v>
      </c>
      <c r="C140" s="80">
        <f>SUM(C141:C147)</f>
        <v>21</v>
      </c>
    </row>
    <row r="141" s="111" customFormat="1" ht="17.25" customHeight="1" spans="1:3">
      <c r="A141" s="88">
        <v>2012501</v>
      </c>
      <c r="B141" s="88" t="s">
        <v>762</v>
      </c>
      <c r="C141" s="83">
        <v>16</v>
      </c>
    </row>
    <row r="142" s="111" customFormat="1" ht="17.25" customHeight="1" spans="1:3">
      <c r="A142" s="88">
        <v>2012502</v>
      </c>
      <c r="B142" s="88" t="s">
        <v>763</v>
      </c>
      <c r="C142" s="83">
        <v>5</v>
      </c>
    </row>
    <row r="143" s="111" customFormat="1" ht="17.25" customHeight="1" spans="1:3">
      <c r="A143" s="88">
        <v>2012503</v>
      </c>
      <c r="B143" s="88" t="s">
        <v>764</v>
      </c>
      <c r="C143" s="83"/>
    </row>
    <row r="144" s="111" customFormat="1" ht="17.25" customHeight="1" spans="1:3">
      <c r="A144" s="88">
        <v>2012504</v>
      </c>
      <c r="B144" s="88" t="s">
        <v>844</v>
      </c>
      <c r="C144" s="83"/>
    </row>
    <row r="145" s="111" customFormat="1" ht="17.25" customHeight="1" spans="1:3">
      <c r="A145" s="88">
        <v>2012505</v>
      </c>
      <c r="B145" s="88" t="s">
        <v>845</v>
      </c>
      <c r="C145" s="83"/>
    </row>
    <row r="146" s="111" customFormat="1" ht="17.25" customHeight="1" spans="1:3">
      <c r="A146" s="88">
        <v>2012550</v>
      </c>
      <c r="B146" s="88" t="s">
        <v>771</v>
      </c>
      <c r="C146" s="83"/>
    </row>
    <row r="147" s="111" customFormat="1" ht="17.25" customHeight="1" spans="1:3">
      <c r="A147" s="88">
        <v>2012599</v>
      </c>
      <c r="B147" s="88" t="s">
        <v>846</v>
      </c>
      <c r="C147" s="83"/>
    </row>
    <row r="148" s="111" customFormat="1" ht="17.25" customHeight="1" spans="1:3">
      <c r="A148" s="88">
        <v>20126</v>
      </c>
      <c r="B148" s="78" t="s">
        <v>847</v>
      </c>
      <c r="C148" s="80">
        <f>SUM(C149:C153)</f>
        <v>59</v>
      </c>
    </row>
    <row r="149" s="111" customFormat="1" ht="17.25" customHeight="1" spans="1:3">
      <c r="A149" s="88">
        <v>2012601</v>
      </c>
      <c r="B149" s="88" t="s">
        <v>762</v>
      </c>
      <c r="C149" s="83">
        <v>49</v>
      </c>
    </row>
    <row r="150" s="111" customFormat="1" ht="17.25" customHeight="1" spans="1:3">
      <c r="A150" s="88">
        <v>2012602</v>
      </c>
      <c r="B150" s="88" t="s">
        <v>763</v>
      </c>
      <c r="C150" s="83">
        <v>10</v>
      </c>
    </row>
    <row r="151" s="111" customFormat="1" ht="17.25" customHeight="1" spans="1:3">
      <c r="A151" s="88">
        <v>2012603</v>
      </c>
      <c r="B151" s="88" t="s">
        <v>764</v>
      </c>
      <c r="C151" s="83"/>
    </row>
    <row r="152" s="111" customFormat="1" ht="17.25" customHeight="1" spans="1:3">
      <c r="A152" s="88">
        <v>2012604</v>
      </c>
      <c r="B152" s="88" t="s">
        <v>848</v>
      </c>
      <c r="C152" s="83"/>
    </row>
    <row r="153" s="111" customFormat="1" ht="17.25" customHeight="1" spans="1:3">
      <c r="A153" s="88">
        <v>2012699</v>
      </c>
      <c r="B153" s="88" t="s">
        <v>849</v>
      </c>
      <c r="C153" s="83"/>
    </row>
    <row r="154" s="111" customFormat="1" ht="17.25" customHeight="1" spans="1:3">
      <c r="A154" s="88">
        <v>20128</v>
      </c>
      <c r="B154" s="78" t="s">
        <v>850</v>
      </c>
      <c r="C154" s="80">
        <f>SUM(C155:C160)</f>
        <v>83</v>
      </c>
    </row>
    <row r="155" s="111" customFormat="1" ht="17.25" customHeight="1" spans="1:3">
      <c r="A155" s="88">
        <v>2012801</v>
      </c>
      <c r="B155" s="88" t="s">
        <v>762</v>
      </c>
      <c r="C155" s="83">
        <v>69</v>
      </c>
    </row>
    <row r="156" s="111" customFormat="1" ht="17.25" customHeight="1" spans="1:3">
      <c r="A156" s="88">
        <v>2012802</v>
      </c>
      <c r="B156" s="88" t="s">
        <v>763</v>
      </c>
      <c r="C156" s="83">
        <v>14</v>
      </c>
    </row>
    <row r="157" s="111" customFormat="1" ht="17.25" customHeight="1" spans="1:3">
      <c r="A157" s="88">
        <v>2012803</v>
      </c>
      <c r="B157" s="88" t="s">
        <v>764</v>
      </c>
      <c r="C157" s="83"/>
    </row>
    <row r="158" s="111" customFormat="1" ht="17.25" customHeight="1" spans="1:3">
      <c r="A158" s="88">
        <v>2012804</v>
      </c>
      <c r="B158" s="88" t="s">
        <v>776</v>
      </c>
      <c r="C158" s="83"/>
    </row>
    <row r="159" s="111" customFormat="1" ht="17.25" customHeight="1" spans="1:3">
      <c r="A159" s="88">
        <v>2012850</v>
      </c>
      <c r="B159" s="88" t="s">
        <v>771</v>
      </c>
      <c r="C159" s="83"/>
    </row>
    <row r="160" s="111" customFormat="1" ht="17.25" customHeight="1" spans="1:3">
      <c r="A160" s="88">
        <v>2012899</v>
      </c>
      <c r="B160" s="88" t="s">
        <v>851</v>
      </c>
      <c r="C160" s="83"/>
    </row>
    <row r="161" s="111" customFormat="1" ht="17.25" customHeight="1" spans="1:3">
      <c r="A161" s="88">
        <v>20129</v>
      </c>
      <c r="B161" s="78" t="s">
        <v>852</v>
      </c>
      <c r="C161" s="80">
        <f>SUM(C162:C167)</f>
        <v>301</v>
      </c>
    </row>
    <row r="162" s="111" customFormat="1" ht="17.25" customHeight="1" spans="1:3">
      <c r="A162" s="88">
        <v>2012901</v>
      </c>
      <c r="B162" s="88" t="s">
        <v>762</v>
      </c>
      <c r="C162" s="83">
        <v>253</v>
      </c>
    </row>
    <row r="163" s="111" customFormat="1" ht="17.25" customHeight="1" spans="1:3">
      <c r="A163" s="88">
        <v>2012902</v>
      </c>
      <c r="B163" s="88" t="s">
        <v>763</v>
      </c>
      <c r="C163" s="83">
        <v>36</v>
      </c>
    </row>
    <row r="164" s="111" customFormat="1" ht="17.25" customHeight="1" spans="1:3">
      <c r="A164" s="88">
        <v>2012903</v>
      </c>
      <c r="B164" s="88" t="s">
        <v>764</v>
      </c>
      <c r="C164" s="83"/>
    </row>
    <row r="165" s="111" customFormat="1" ht="17.25" customHeight="1" spans="1:3">
      <c r="A165" s="88">
        <v>2012906</v>
      </c>
      <c r="B165" s="88" t="s">
        <v>853</v>
      </c>
      <c r="C165" s="83"/>
    </row>
    <row r="166" s="111" customFormat="1" ht="17.25" customHeight="1" spans="1:3">
      <c r="A166" s="88">
        <v>2012950</v>
      </c>
      <c r="B166" s="88" t="s">
        <v>771</v>
      </c>
      <c r="C166" s="83"/>
    </row>
    <row r="167" s="111" customFormat="1" ht="17.25" customHeight="1" spans="1:3">
      <c r="A167" s="88">
        <v>2012999</v>
      </c>
      <c r="B167" s="88" t="s">
        <v>854</v>
      </c>
      <c r="C167" s="83">
        <v>12</v>
      </c>
    </row>
    <row r="168" s="111" customFormat="1" ht="17.25" customHeight="1" spans="1:3">
      <c r="A168" s="88">
        <v>20131</v>
      </c>
      <c r="B168" s="78" t="s">
        <v>855</v>
      </c>
      <c r="C168" s="80">
        <f>SUM(C169:C174)</f>
        <v>837</v>
      </c>
    </row>
    <row r="169" s="111" customFormat="1" ht="17.25" customHeight="1" spans="1:3">
      <c r="A169" s="88">
        <v>2013101</v>
      </c>
      <c r="B169" s="88" t="s">
        <v>762</v>
      </c>
      <c r="C169" s="83">
        <v>552</v>
      </c>
    </row>
    <row r="170" s="111" customFormat="1" ht="17.25" customHeight="1" spans="1:3">
      <c r="A170" s="88">
        <v>2013102</v>
      </c>
      <c r="B170" s="88" t="s">
        <v>763</v>
      </c>
      <c r="C170" s="83">
        <v>284</v>
      </c>
    </row>
    <row r="171" s="111" customFormat="1" ht="17.25" customHeight="1" spans="1:3">
      <c r="A171" s="88">
        <v>2013103</v>
      </c>
      <c r="B171" s="88" t="s">
        <v>764</v>
      </c>
      <c r="C171" s="83"/>
    </row>
    <row r="172" s="111" customFormat="1" ht="17.25" customHeight="1" spans="1:3">
      <c r="A172" s="88">
        <v>2013105</v>
      </c>
      <c r="B172" s="88" t="s">
        <v>856</v>
      </c>
      <c r="C172" s="83"/>
    </row>
    <row r="173" s="111" customFormat="1" ht="17.25" customHeight="1" spans="1:3">
      <c r="A173" s="88">
        <v>2013150</v>
      </c>
      <c r="B173" s="88" t="s">
        <v>771</v>
      </c>
      <c r="C173" s="83"/>
    </row>
    <row r="174" s="111" customFormat="1" ht="17.25" customHeight="1" spans="1:3">
      <c r="A174" s="88">
        <v>2013199</v>
      </c>
      <c r="B174" s="88" t="s">
        <v>857</v>
      </c>
      <c r="C174" s="83">
        <v>1</v>
      </c>
    </row>
    <row r="175" s="111" customFormat="1" ht="17.25" customHeight="1" spans="1:3">
      <c r="A175" s="88">
        <v>20132</v>
      </c>
      <c r="B175" s="78" t="s">
        <v>858</v>
      </c>
      <c r="C175" s="80">
        <f>SUM(C176:C181)</f>
        <v>936</v>
      </c>
    </row>
    <row r="176" s="111" customFormat="1" ht="17.25" customHeight="1" spans="1:3">
      <c r="A176" s="88">
        <v>2013201</v>
      </c>
      <c r="B176" s="88" t="s">
        <v>762</v>
      </c>
      <c r="C176" s="83">
        <v>552</v>
      </c>
    </row>
    <row r="177" s="111" customFormat="1" ht="17.25" customHeight="1" spans="1:3">
      <c r="A177" s="88">
        <v>2013202</v>
      </c>
      <c r="B177" s="88" t="s">
        <v>763</v>
      </c>
      <c r="C177" s="83">
        <v>180</v>
      </c>
    </row>
    <row r="178" s="111" customFormat="1" ht="17.25" customHeight="1" spans="1:3">
      <c r="A178" s="88">
        <v>2013203</v>
      </c>
      <c r="B178" s="88" t="s">
        <v>764</v>
      </c>
      <c r="C178" s="83"/>
    </row>
    <row r="179" s="111" customFormat="1" ht="17.25" customHeight="1" spans="1:3">
      <c r="A179" s="88">
        <v>2013204</v>
      </c>
      <c r="B179" s="88" t="s">
        <v>859</v>
      </c>
      <c r="C179" s="83"/>
    </row>
    <row r="180" s="111" customFormat="1" ht="17.25" customHeight="1" spans="1:3">
      <c r="A180" s="88">
        <v>2013250</v>
      </c>
      <c r="B180" s="88" t="s">
        <v>771</v>
      </c>
      <c r="C180" s="83"/>
    </row>
    <row r="181" s="111" customFormat="1" ht="17.25" customHeight="1" spans="1:3">
      <c r="A181" s="88">
        <v>2013299</v>
      </c>
      <c r="B181" s="88" t="s">
        <v>860</v>
      </c>
      <c r="C181" s="83">
        <v>204</v>
      </c>
    </row>
    <row r="182" s="111" customFormat="1" ht="17.25" customHeight="1" spans="1:3">
      <c r="A182" s="88">
        <v>20133</v>
      </c>
      <c r="B182" s="78" t="s">
        <v>861</v>
      </c>
      <c r="C182" s="80">
        <f>SUM(C183:C188)</f>
        <v>361</v>
      </c>
    </row>
    <row r="183" s="111" customFormat="1" ht="17.25" customHeight="1" spans="1:3">
      <c r="A183" s="88">
        <v>2013301</v>
      </c>
      <c r="B183" s="88" t="s">
        <v>762</v>
      </c>
      <c r="C183" s="83">
        <v>192</v>
      </c>
    </row>
    <row r="184" s="111" customFormat="1" ht="17.25" customHeight="1" spans="1:3">
      <c r="A184" s="88">
        <v>2013302</v>
      </c>
      <c r="B184" s="88" t="s">
        <v>763</v>
      </c>
      <c r="C184" s="83">
        <v>123</v>
      </c>
    </row>
    <row r="185" s="111" customFormat="1" ht="17.25" customHeight="1" spans="1:3">
      <c r="A185" s="88">
        <v>2013303</v>
      </c>
      <c r="B185" s="88" t="s">
        <v>764</v>
      </c>
      <c r="C185" s="83"/>
    </row>
    <row r="186" s="111" customFormat="1" ht="17.25" customHeight="1" spans="1:3">
      <c r="A186" s="88">
        <v>2013304</v>
      </c>
      <c r="B186" s="88" t="s">
        <v>862</v>
      </c>
      <c r="C186" s="83"/>
    </row>
    <row r="187" s="111" customFormat="1" ht="17.25" customHeight="1" spans="1:3">
      <c r="A187" s="88">
        <v>2013350</v>
      </c>
      <c r="B187" s="88" t="s">
        <v>771</v>
      </c>
      <c r="C187" s="83"/>
    </row>
    <row r="188" s="111" customFormat="1" ht="17.25" customHeight="1" spans="1:3">
      <c r="A188" s="88">
        <v>2013399</v>
      </c>
      <c r="B188" s="88" t="s">
        <v>863</v>
      </c>
      <c r="C188" s="83">
        <v>46</v>
      </c>
    </row>
    <row r="189" s="111" customFormat="1" ht="17.25" customHeight="1" spans="1:3">
      <c r="A189" s="88">
        <v>20134</v>
      </c>
      <c r="B189" s="78" t="s">
        <v>864</v>
      </c>
      <c r="C189" s="80">
        <f>SUM(C190:C196)</f>
        <v>272</v>
      </c>
    </row>
    <row r="190" s="111" customFormat="1" ht="17.25" customHeight="1" spans="1:3">
      <c r="A190" s="88">
        <v>2013401</v>
      </c>
      <c r="B190" s="88" t="s">
        <v>762</v>
      </c>
      <c r="C190" s="83">
        <v>156</v>
      </c>
    </row>
    <row r="191" s="111" customFormat="1" ht="17.25" customHeight="1" spans="1:3">
      <c r="A191" s="88">
        <v>2013402</v>
      </c>
      <c r="B191" s="88" t="s">
        <v>763</v>
      </c>
      <c r="C191" s="83">
        <v>82</v>
      </c>
    </row>
    <row r="192" s="111" customFormat="1" ht="17.25" customHeight="1" spans="1:3">
      <c r="A192" s="88">
        <v>2013403</v>
      </c>
      <c r="B192" s="88" t="s">
        <v>764</v>
      </c>
      <c r="C192" s="83"/>
    </row>
    <row r="193" s="111" customFormat="1" ht="17.25" customHeight="1" spans="1:3">
      <c r="A193" s="88">
        <v>2013404</v>
      </c>
      <c r="B193" s="88" t="s">
        <v>865</v>
      </c>
      <c r="C193" s="83"/>
    </row>
    <row r="194" s="111" customFormat="1" ht="17.25" customHeight="1" spans="1:3">
      <c r="A194" s="88">
        <v>2013405</v>
      </c>
      <c r="B194" s="88" t="s">
        <v>866</v>
      </c>
      <c r="C194" s="83"/>
    </row>
    <row r="195" s="111" customFormat="1" ht="17.25" customHeight="1" spans="1:3">
      <c r="A195" s="88">
        <v>2013450</v>
      </c>
      <c r="B195" s="88" t="s">
        <v>771</v>
      </c>
      <c r="C195" s="83"/>
    </row>
    <row r="196" s="111" customFormat="1" ht="17.25" customHeight="1" spans="1:3">
      <c r="A196" s="88">
        <v>2013499</v>
      </c>
      <c r="B196" s="88" t="s">
        <v>867</v>
      </c>
      <c r="C196" s="83">
        <v>34</v>
      </c>
    </row>
    <row r="197" s="111" customFormat="1" ht="17.25" customHeight="1" spans="1:3">
      <c r="A197" s="88">
        <v>20135</v>
      </c>
      <c r="B197" s="78" t="s">
        <v>868</v>
      </c>
      <c r="C197" s="80">
        <f>SUM(C198:C202)</f>
        <v>0</v>
      </c>
    </row>
    <row r="198" s="111" customFormat="1" ht="17.25" customHeight="1" spans="1:3">
      <c r="A198" s="88">
        <v>2013501</v>
      </c>
      <c r="B198" s="88" t="s">
        <v>762</v>
      </c>
      <c r="C198" s="83"/>
    </row>
    <row r="199" s="111" customFormat="1" ht="17.25" customHeight="1" spans="1:3">
      <c r="A199" s="88">
        <v>2013502</v>
      </c>
      <c r="B199" s="88" t="s">
        <v>763</v>
      </c>
      <c r="C199" s="83"/>
    </row>
    <row r="200" s="111" customFormat="1" ht="17.25" customHeight="1" spans="1:3">
      <c r="A200" s="88">
        <v>2013503</v>
      </c>
      <c r="B200" s="88" t="s">
        <v>764</v>
      </c>
      <c r="C200" s="83"/>
    </row>
    <row r="201" s="111" customFormat="1" ht="17.25" customHeight="1" spans="1:3">
      <c r="A201" s="88">
        <v>2013550</v>
      </c>
      <c r="B201" s="88" t="s">
        <v>771</v>
      </c>
      <c r="C201" s="83"/>
    </row>
    <row r="202" s="111" customFormat="1" ht="17.25" customHeight="1" spans="1:3">
      <c r="A202" s="88">
        <v>2013599</v>
      </c>
      <c r="B202" s="88" t="s">
        <v>869</v>
      </c>
      <c r="C202" s="83"/>
    </row>
    <row r="203" s="111" customFormat="1" ht="17.25" customHeight="1" spans="1:3">
      <c r="A203" s="88">
        <v>20136</v>
      </c>
      <c r="B203" s="78" t="s">
        <v>870</v>
      </c>
      <c r="C203" s="80">
        <f>SUM(C204:C208)</f>
        <v>424</v>
      </c>
    </row>
    <row r="204" s="111" customFormat="1" ht="17.25" customHeight="1" spans="1:3">
      <c r="A204" s="88">
        <v>2013601</v>
      </c>
      <c r="B204" s="88" t="s">
        <v>762</v>
      </c>
      <c r="C204" s="83">
        <v>27</v>
      </c>
    </row>
    <row r="205" s="111" customFormat="1" ht="17.25" customHeight="1" spans="1:3">
      <c r="A205" s="88">
        <v>2013602</v>
      </c>
      <c r="B205" s="88" t="s">
        <v>763</v>
      </c>
      <c r="C205" s="83">
        <v>248</v>
      </c>
    </row>
    <row r="206" s="111" customFormat="1" ht="17.25" customHeight="1" spans="1:3">
      <c r="A206" s="88">
        <v>2013603</v>
      </c>
      <c r="B206" s="88" t="s">
        <v>764</v>
      </c>
      <c r="C206" s="83"/>
    </row>
    <row r="207" s="111" customFormat="1" ht="17.25" customHeight="1" spans="1:3">
      <c r="A207" s="88">
        <v>2013650</v>
      </c>
      <c r="B207" s="88" t="s">
        <v>771</v>
      </c>
      <c r="C207" s="83"/>
    </row>
    <row r="208" s="111" customFormat="1" ht="17.25" customHeight="1" spans="1:3">
      <c r="A208" s="88">
        <v>2013699</v>
      </c>
      <c r="B208" s="88" t="s">
        <v>871</v>
      </c>
      <c r="C208" s="83">
        <v>149</v>
      </c>
    </row>
    <row r="209" s="111" customFormat="1" ht="17.25" customHeight="1" spans="1:3">
      <c r="A209" s="88">
        <v>20137</v>
      </c>
      <c r="B209" s="78" t="s">
        <v>872</v>
      </c>
      <c r="C209" s="80">
        <f>SUM(C210:C215)</f>
        <v>37</v>
      </c>
    </row>
    <row r="210" s="111" customFormat="1" ht="17.25" customHeight="1" spans="1:3">
      <c r="A210" s="88">
        <v>2013701</v>
      </c>
      <c r="B210" s="88" t="s">
        <v>762</v>
      </c>
      <c r="C210" s="83"/>
    </row>
    <row r="211" s="111" customFormat="1" ht="17.25" customHeight="1" spans="1:3">
      <c r="A211" s="88">
        <v>2013702</v>
      </c>
      <c r="B211" s="88" t="s">
        <v>763</v>
      </c>
      <c r="C211" s="83">
        <v>37</v>
      </c>
    </row>
    <row r="212" s="111" customFormat="1" ht="17.25" customHeight="1" spans="1:3">
      <c r="A212" s="88">
        <v>2013703</v>
      </c>
      <c r="B212" s="88" t="s">
        <v>764</v>
      </c>
      <c r="C212" s="83"/>
    </row>
    <row r="213" s="111" customFormat="1" ht="17.25" customHeight="1" spans="1:3">
      <c r="A213" s="88">
        <v>2013704</v>
      </c>
      <c r="B213" s="88" t="s">
        <v>873</v>
      </c>
      <c r="C213" s="83"/>
    </row>
    <row r="214" s="111" customFormat="1" ht="17.25" customHeight="1" spans="1:3">
      <c r="A214" s="88">
        <v>2013750</v>
      </c>
      <c r="B214" s="88" t="s">
        <v>771</v>
      </c>
      <c r="C214" s="83"/>
    </row>
    <row r="215" s="111" customFormat="1" ht="17.25" customHeight="1" spans="1:3">
      <c r="A215" s="88">
        <v>2013799</v>
      </c>
      <c r="B215" s="88" t="s">
        <v>874</v>
      </c>
      <c r="C215" s="83"/>
    </row>
    <row r="216" s="111" customFormat="1" ht="17.25" customHeight="1" spans="1:3">
      <c r="A216" s="88">
        <v>20138</v>
      </c>
      <c r="B216" s="78" t="s">
        <v>875</v>
      </c>
      <c r="C216" s="80">
        <f>SUM(C217:C230)</f>
        <v>1394</v>
      </c>
    </row>
    <row r="217" s="111" customFormat="1" ht="17.25" customHeight="1" spans="1:3">
      <c r="A217" s="88">
        <v>2013801</v>
      </c>
      <c r="B217" s="88" t="s">
        <v>762</v>
      </c>
      <c r="C217" s="83">
        <v>1053</v>
      </c>
    </row>
    <row r="218" s="111" customFormat="1" ht="17.25" customHeight="1" spans="1:3">
      <c r="A218" s="88">
        <v>2013802</v>
      </c>
      <c r="B218" s="88" t="s">
        <v>763</v>
      </c>
      <c r="C218" s="83">
        <v>158</v>
      </c>
    </row>
    <row r="219" s="111" customFormat="1" ht="17.25" customHeight="1" spans="1:3">
      <c r="A219" s="88">
        <v>2013803</v>
      </c>
      <c r="B219" s="88" t="s">
        <v>764</v>
      </c>
      <c r="C219" s="83"/>
    </row>
    <row r="220" s="111" customFormat="1" ht="17.25" customHeight="1" spans="1:3">
      <c r="A220" s="88">
        <v>2013804</v>
      </c>
      <c r="B220" s="88" t="s">
        <v>876</v>
      </c>
      <c r="C220" s="83">
        <v>94</v>
      </c>
    </row>
    <row r="221" s="111" customFormat="1" ht="17.25" customHeight="1" spans="1:3">
      <c r="A221" s="88">
        <v>2013805</v>
      </c>
      <c r="B221" s="88" t="s">
        <v>877</v>
      </c>
      <c r="C221" s="83">
        <v>3</v>
      </c>
    </row>
    <row r="222" s="111" customFormat="1" ht="17.25" customHeight="1" spans="1:3">
      <c r="A222" s="88">
        <v>2013808</v>
      </c>
      <c r="B222" s="88" t="s">
        <v>802</v>
      </c>
      <c r="C222" s="83"/>
    </row>
    <row r="223" s="111" customFormat="1" ht="17.25" customHeight="1" spans="1:3">
      <c r="A223" s="88">
        <v>2013810</v>
      </c>
      <c r="B223" s="88" t="s">
        <v>878</v>
      </c>
      <c r="C223" s="83"/>
    </row>
    <row r="224" s="111" customFormat="1" ht="17.25" customHeight="1" spans="1:3">
      <c r="A224" s="88">
        <v>2013812</v>
      </c>
      <c r="B224" s="88" t="s">
        <v>879</v>
      </c>
      <c r="C224" s="83">
        <v>6</v>
      </c>
    </row>
    <row r="225" s="111" customFormat="1" ht="17.25" customHeight="1" spans="1:3">
      <c r="A225" s="88">
        <v>2013813</v>
      </c>
      <c r="B225" s="88" t="s">
        <v>880</v>
      </c>
      <c r="C225" s="83"/>
    </row>
    <row r="226" s="111" customFormat="1" ht="17.25" customHeight="1" spans="1:3">
      <c r="A226" s="88">
        <v>2013814</v>
      </c>
      <c r="B226" s="88" t="s">
        <v>881</v>
      </c>
      <c r="C226" s="83"/>
    </row>
    <row r="227" s="111" customFormat="1" ht="17.25" customHeight="1" spans="1:3">
      <c r="A227" s="88">
        <v>2013815</v>
      </c>
      <c r="B227" s="88" t="s">
        <v>882</v>
      </c>
      <c r="C227" s="83">
        <v>16</v>
      </c>
    </row>
    <row r="228" s="111" customFormat="1" ht="17.25" customHeight="1" spans="1:3">
      <c r="A228" s="88">
        <v>2013816</v>
      </c>
      <c r="B228" s="88" t="s">
        <v>883</v>
      </c>
      <c r="C228" s="83">
        <v>4</v>
      </c>
    </row>
    <row r="229" s="111" customFormat="1" ht="17.25" customHeight="1" spans="1:3">
      <c r="A229" s="88">
        <v>2013850</v>
      </c>
      <c r="B229" s="88" t="s">
        <v>771</v>
      </c>
      <c r="C229" s="83"/>
    </row>
    <row r="230" s="111" customFormat="1" ht="17.25" customHeight="1" spans="1:3">
      <c r="A230" s="88">
        <v>2013899</v>
      </c>
      <c r="B230" s="88" t="s">
        <v>884</v>
      </c>
      <c r="C230" s="83">
        <v>60</v>
      </c>
    </row>
    <row r="231" s="111" customFormat="1" ht="17.25" customHeight="1" spans="1:3">
      <c r="A231" s="81">
        <v>20139</v>
      </c>
      <c r="B231" s="82" t="s">
        <v>885</v>
      </c>
      <c r="C231" s="80">
        <f>SUM(C232:C237)</f>
        <v>0</v>
      </c>
    </row>
    <row r="232" s="111" customFormat="1" ht="17.25" customHeight="1" spans="1:3">
      <c r="A232" s="81">
        <v>2013901</v>
      </c>
      <c r="B232" s="81" t="s">
        <v>762</v>
      </c>
      <c r="C232" s="83"/>
    </row>
    <row r="233" s="111" customFormat="1" ht="17.25" customHeight="1" spans="1:3">
      <c r="A233" s="81">
        <v>2013902</v>
      </c>
      <c r="B233" s="81" t="s">
        <v>763</v>
      </c>
      <c r="C233" s="83"/>
    </row>
    <row r="234" s="111" customFormat="1" ht="17.25" customHeight="1" spans="1:3">
      <c r="A234" s="81">
        <v>2013903</v>
      </c>
      <c r="B234" s="81" t="s">
        <v>764</v>
      </c>
      <c r="C234" s="83"/>
    </row>
    <row r="235" s="111" customFormat="1" ht="17.25" customHeight="1" spans="1:3">
      <c r="A235" s="81">
        <v>2013904</v>
      </c>
      <c r="B235" s="81" t="s">
        <v>856</v>
      </c>
      <c r="C235" s="83"/>
    </row>
    <row r="236" s="111" customFormat="1" ht="17.25" customHeight="1" spans="1:3">
      <c r="A236" s="81">
        <v>2013950</v>
      </c>
      <c r="B236" s="81" t="s">
        <v>771</v>
      </c>
      <c r="C236" s="83"/>
    </row>
    <row r="237" s="111" customFormat="1" ht="17.25" customHeight="1" spans="1:3">
      <c r="A237" s="81">
        <v>2013999</v>
      </c>
      <c r="B237" s="81" t="s">
        <v>886</v>
      </c>
      <c r="C237" s="114"/>
    </row>
    <row r="238" s="111" customFormat="1" ht="17.25" customHeight="1" spans="1:3">
      <c r="A238" s="81">
        <v>20140</v>
      </c>
      <c r="B238" s="115" t="s">
        <v>887</v>
      </c>
      <c r="C238" s="80">
        <f>SUM(C239:C243)</f>
        <v>106</v>
      </c>
    </row>
    <row r="239" s="111" customFormat="1" ht="17.25" customHeight="1" spans="1:3">
      <c r="A239" s="81">
        <v>2014001</v>
      </c>
      <c r="B239" s="81" t="s">
        <v>762</v>
      </c>
      <c r="C239" s="116"/>
    </row>
    <row r="240" s="111" customFormat="1" ht="17.25" customHeight="1" spans="1:3">
      <c r="A240" s="81">
        <v>2014002</v>
      </c>
      <c r="B240" s="81" t="s">
        <v>763</v>
      </c>
      <c r="C240" s="83"/>
    </row>
    <row r="241" s="111" customFormat="1" ht="17.25" customHeight="1" spans="1:3">
      <c r="A241" s="81">
        <v>2014003</v>
      </c>
      <c r="B241" s="81" t="s">
        <v>764</v>
      </c>
      <c r="C241" s="83"/>
    </row>
    <row r="242" s="111" customFormat="1" ht="17.25" customHeight="1" spans="1:3">
      <c r="A242" s="81">
        <v>2014004</v>
      </c>
      <c r="B242" s="81" t="s">
        <v>888</v>
      </c>
      <c r="C242" s="83">
        <v>106</v>
      </c>
    </row>
    <row r="243" s="111" customFormat="1" ht="17.25" customHeight="1" spans="1:3">
      <c r="A243" s="81">
        <v>2014099</v>
      </c>
      <c r="B243" s="81" t="s">
        <v>889</v>
      </c>
      <c r="C243" s="83"/>
    </row>
    <row r="244" s="111" customFormat="1" ht="17.25" customHeight="1" spans="1:3">
      <c r="A244" s="88">
        <v>20199</v>
      </c>
      <c r="B244" s="78" t="s">
        <v>890</v>
      </c>
      <c r="C244" s="80">
        <f>SUM(C245:C246)</f>
        <v>3268</v>
      </c>
    </row>
    <row r="245" s="111" customFormat="1" ht="17.25" customHeight="1" spans="1:3">
      <c r="A245" s="88">
        <v>2019901</v>
      </c>
      <c r="B245" s="88" t="s">
        <v>891</v>
      </c>
      <c r="C245" s="83"/>
    </row>
    <row r="246" s="111" customFormat="1" ht="17.25" customHeight="1" spans="1:3">
      <c r="A246" s="88">
        <v>2019999</v>
      </c>
      <c r="B246" s="88" t="s">
        <v>892</v>
      </c>
      <c r="C246" s="83">
        <v>3268</v>
      </c>
    </row>
    <row r="247" s="111" customFormat="1" ht="17.25" customHeight="1" spans="1:3">
      <c r="A247" s="88">
        <v>202</v>
      </c>
      <c r="B247" s="78" t="s">
        <v>893</v>
      </c>
      <c r="C247" s="80">
        <f>SUM(C248,C255,C258,C261,C267,C272,C274,C279,C285)</f>
        <v>0</v>
      </c>
    </row>
    <row r="248" s="111" customFormat="1" ht="17.25" customHeight="1" spans="1:3">
      <c r="A248" s="88">
        <v>20201</v>
      </c>
      <c r="B248" s="78" t="s">
        <v>894</v>
      </c>
      <c r="C248" s="80">
        <f>SUM(C249:C254)</f>
        <v>0</v>
      </c>
    </row>
    <row r="249" s="111" customFormat="1" ht="17.25" customHeight="1" spans="1:3">
      <c r="A249" s="88">
        <v>2020101</v>
      </c>
      <c r="B249" s="88" t="s">
        <v>762</v>
      </c>
      <c r="C249" s="83"/>
    </row>
    <row r="250" s="111" customFormat="1" ht="17.25" customHeight="1" spans="1:3">
      <c r="A250" s="88">
        <v>2020102</v>
      </c>
      <c r="B250" s="88" t="s">
        <v>763</v>
      </c>
      <c r="C250" s="83"/>
    </row>
    <row r="251" s="111" customFormat="1" ht="17.25" customHeight="1" spans="1:3">
      <c r="A251" s="88">
        <v>2020103</v>
      </c>
      <c r="B251" s="88" t="s">
        <v>764</v>
      </c>
      <c r="C251" s="83"/>
    </row>
    <row r="252" s="111" customFormat="1" ht="17.25" customHeight="1" spans="1:3">
      <c r="A252" s="88">
        <v>2020104</v>
      </c>
      <c r="B252" s="88" t="s">
        <v>856</v>
      </c>
      <c r="C252" s="83"/>
    </row>
    <row r="253" s="111" customFormat="1" ht="17.25" customHeight="1" spans="1:3">
      <c r="A253" s="88">
        <v>2020150</v>
      </c>
      <c r="B253" s="88" t="s">
        <v>771</v>
      </c>
      <c r="C253" s="83"/>
    </row>
    <row r="254" s="111" customFormat="1" ht="17.25" customHeight="1" spans="1:3">
      <c r="A254" s="88">
        <v>2020199</v>
      </c>
      <c r="B254" s="88" t="s">
        <v>895</v>
      </c>
      <c r="C254" s="83"/>
    </row>
    <row r="255" s="111" customFormat="1" ht="17.25" customHeight="1" spans="1:3">
      <c r="A255" s="88">
        <v>20202</v>
      </c>
      <c r="B255" s="78" t="s">
        <v>896</v>
      </c>
      <c r="C255" s="80">
        <f>SUM(C256:C257)</f>
        <v>0</v>
      </c>
    </row>
    <row r="256" s="111" customFormat="1" ht="17.25" customHeight="1" spans="1:3">
      <c r="A256" s="88">
        <v>2020201</v>
      </c>
      <c r="B256" s="88" t="s">
        <v>897</v>
      </c>
      <c r="C256" s="83"/>
    </row>
    <row r="257" s="111" customFormat="1" ht="17.25" customHeight="1" spans="1:3">
      <c r="A257" s="88">
        <v>2020202</v>
      </c>
      <c r="B257" s="88" t="s">
        <v>898</v>
      </c>
      <c r="C257" s="83"/>
    </row>
    <row r="258" s="111" customFormat="1" ht="17.25" customHeight="1" spans="1:3">
      <c r="A258" s="88">
        <v>20203</v>
      </c>
      <c r="B258" s="78" t="s">
        <v>899</v>
      </c>
      <c r="C258" s="80">
        <f>SUM(C259:C260)</f>
        <v>0</v>
      </c>
    </row>
    <row r="259" s="111" customFormat="1" ht="17.25" customHeight="1" spans="1:3">
      <c r="A259" s="88">
        <v>2020304</v>
      </c>
      <c r="B259" s="88" t="s">
        <v>900</v>
      </c>
      <c r="C259" s="83"/>
    </row>
    <row r="260" s="111" customFormat="1" ht="17.25" customHeight="1" spans="1:3">
      <c r="A260" s="88">
        <v>2020306</v>
      </c>
      <c r="B260" s="88" t="s">
        <v>901</v>
      </c>
      <c r="C260" s="83"/>
    </row>
    <row r="261" s="111" customFormat="1" ht="17.25" customHeight="1" spans="1:3">
      <c r="A261" s="88">
        <v>20204</v>
      </c>
      <c r="B261" s="78" t="s">
        <v>902</v>
      </c>
      <c r="C261" s="80">
        <f>SUM(C262:C266)</f>
        <v>0</v>
      </c>
    </row>
    <row r="262" s="111" customFormat="1" ht="17.25" customHeight="1" spans="1:3">
      <c r="A262" s="88">
        <v>2020401</v>
      </c>
      <c r="B262" s="88" t="s">
        <v>903</v>
      </c>
      <c r="C262" s="83"/>
    </row>
    <row r="263" s="111" customFormat="1" ht="17.25" customHeight="1" spans="1:3">
      <c r="A263" s="88">
        <v>2020402</v>
      </c>
      <c r="B263" s="88" t="s">
        <v>904</v>
      </c>
      <c r="C263" s="83"/>
    </row>
    <row r="264" s="111" customFormat="1" ht="17.25" customHeight="1" spans="1:3">
      <c r="A264" s="88">
        <v>2020403</v>
      </c>
      <c r="B264" s="88" t="s">
        <v>905</v>
      </c>
      <c r="C264" s="83"/>
    </row>
    <row r="265" s="111" customFormat="1" ht="17.25" customHeight="1" spans="1:3">
      <c r="A265" s="88">
        <v>2020404</v>
      </c>
      <c r="B265" s="88" t="s">
        <v>906</v>
      </c>
      <c r="C265" s="83"/>
    </row>
    <row r="266" s="111" customFormat="1" ht="17.25" customHeight="1" spans="1:3">
      <c r="A266" s="88">
        <v>2020499</v>
      </c>
      <c r="B266" s="88" t="s">
        <v>907</v>
      </c>
      <c r="C266" s="83"/>
    </row>
    <row r="267" s="111" customFormat="1" ht="17.25" customHeight="1" spans="1:3">
      <c r="A267" s="88">
        <v>20205</v>
      </c>
      <c r="B267" s="78" t="s">
        <v>908</v>
      </c>
      <c r="C267" s="80">
        <f>SUM(C268:C271)</f>
        <v>0</v>
      </c>
    </row>
    <row r="268" s="111" customFormat="1" ht="17.25" customHeight="1" spans="1:3">
      <c r="A268" s="88">
        <v>2020503</v>
      </c>
      <c r="B268" s="88" t="s">
        <v>909</v>
      </c>
      <c r="C268" s="83"/>
    </row>
    <row r="269" s="111" customFormat="1" ht="17.25" customHeight="1" spans="1:3">
      <c r="A269" s="88">
        <v>2020504</v>
      </c>
      <c r="B269" s="88" t="s">
        <v>910</v>
      </c>
      <c r="C269" s="83"/>
    </row>
    <row r="270" s="111" customFormat="1" ht="17.25" customHeight="1" spans="1:3">
      <c r="A270" s="88">
        <v>2020505</v>
      </c>
      <c r="B270" s="88" t="s">
        <v>911</v>
      </c>
      <c r="C270" s="83"/>
    </row>
    <row r="271" s="111" customFormat="1" ht="17.25" customHeight="1" spans="1:3">
      <c r="A271" s="88">
        <v>2020599</v>
      </c>
      <c r="B271" s="88" t="s">
        <v>912</v>
      </c>
      <c r="C271" s="83"/>
    </row>
    <row r="272" s="111" customFormat="1" ht="17.25" customHeight="1" spans="1:3">
      <c r="A272" s="88">
        <v>20206</v>
      </c>
      <c r="B272" s="78" t="s">
        <v>913</v>
      </c>
      <c r="C272" s="80">
        <f>C273</f>
        <v>0</v>
      </c>
    </row>
    <row r="273" s="111" customFormat="1" ht="17.25" customHeight="1" spans="1:3">
      <c r="A273" s="88">
        <v>2020601</v>
      </c>
      <c r="B273" s="88" t="s">
        <v>914</v>
      </c>
      <c r="C273" s="83"/>
    </row>
    <row r="274" s="111" customFormat="1" ht="17.25" customHeight="1" spans="1:3">
      <c r="A274" s="88">
        <v>20207</v>
      </c>
      <c r="B274" s="78" t="s">
        <v>915</v>
      </c>
      <c r="C274" s="80">
        <f>SUM(C275:C278)</f>
        <v>0</v>
      </c>
    </row>
    <row r="275" s="111" customFormat="1" ht="17.25" customHeight="1" spans="1:3">
      <c r="A275" s="88">
        <v>2020701</v>
      </c>
      <c r="B275" s="88" t="s">
        <v>916</v>
      </c>
      <c r="C275" s="83"/>
    </row>
    <row r="276" s="111" customFormat="1" ht="17.25" customHeight="1" spans="1:3">
      <c r="A276" s="88">
        <v>2020702</v>
      </c>
      <c r="B276" s="88" t="s">
        <v>917</v>
      </c>
      <c r="C276" s="83"/>
    </row>
    <row r="277" s="111" customFormat="1" ht="17.25" customHeight="1" spans="1:3">
      <c r="A277" s="88">
        <v>2020703</v>
      </c>
      <c r="B277" s="88" t="s">
        <v>918</v>
      </c>
      <c r="C277" s="83"/>
    </row>
    <row r="278" s="111" customFormat="1" ht="17.25" customHeight="1" spans="1:3">
      <c r="A278" s="88">
        <v>2020799</v>
      </c>
      <c r="B278" s="88" t="s">
        <v>919</v>
      </c>
      <c r="C278" s="83"/>
    </row>
    <row r="279" s="111" customFormat="1" ht="17.25" customHeight="1" spans="1:3">
      <c r="A279" s="88">
        <v>20208</v>
      </c>
      <c r="B279" s="78" t="s">
        <v>920</v>
      </c>
      <c r="C279" s="80">
        <f>SUM(C280:C284)</f>
        <v>0</v>
      </c>
    </row>
    <row r="280" s="111" customFormat="1" ht="17.25" customHeight="1" spans="1:3">
      <c r="A280" s="88">
        <v>2020801</v>
      </c>
      <c r="B280" s="88" t="s">
        <v>762</v>
      </c>
      <c r="C280" s="83"/>
    </row>
    <row r="281" s="111" customFormat="1" ht="17.25" customHeight="1" spans="1:3">
      <c r="A281" s="88">
        <v>2020802</v>
      </c>
      <c r="B281" s="88" t="s">
        <v>763</v>
      </c>
      <c r="C281" s="83"/>
    </row>
    <row r="282" s="111" customFormat="1" ht="17.25" customHeight="1" spans="1:3">
      <c r="A282" s="88">
        <v>2020803</v>
      </c>
      <c r="B282" s="88" t="s">
        <v>764</v>
      </c>
      <c r="C282" s="83"/>
    </row>
    <row r="283" s="111" customFormat="1" ht="17.25" customHeight="1" spans="1:3">
      <c r="A283" s="88">
        <v>2020850</v>
      </c>
      <c r="B283" s="88" t="s">
        <v>771</v>
      </c>
      <c r="C283" s="83"/>
    </row>
    <row r="284" s="111" customFormat="1" ht="17.25" customHeight="1" spans="1:3">
      <c r="A284" s="88">
        <v>2020899</v>
      </c>
      <c r="B284" s="88" t="s">
        <v>921</v>
      </c>
      <c r="C284" s="83"/>
    </row>
    <row r="285" s="111" customFormat="1" ht="17.25" customHeight="1" spans="1:3">
      <c r="A285" s="88">
        <v>20299</v>
      </c>
      <c r="B285" s="78" t="s">
        <v>922</v>
      </c>
      <c r="C285" s="80">
        <f>C286</f>
        <v>0</v>
      </c>
    </row>
    <row r="286" s="111" customFormat="1" ht="17.25" customHeight="1" spans="1:3">
      <c r="A286" s="88">
        <v>2029999</v>
      </c>
      <c r="B286" s="88" t="s">
        <v>923</v>
      </c>
      <c r="C286" s="83"/>
    </row>
    <row r="287" s="111" customFormat="1" ht="17.25" customHeight="1" spans="1:3">
      <c r="A287" s="88">
        <v>203</v>
      </c>
      <c r="B287" s="78" t="s">
        <v>924</v>
      </c>
      <c r="C287" s="80">
        <f>SUM(C288,C292,C294,C296,C304)</f>
        <v>0</v>
      </c>
    </row>
    <row r="288" s="111" customFormat="1" ht="17.25" customHeight="1" spans="1:3">
      <c r="A288" s="88">
        <v>20301</v>
      </c>
      <c r="B288" s="78" t="s">
        <v>925</v>
      </c>
      <c r="C288" s="80">
        <f>SUM(C289:C291)</f>
        <v>0</v>
      </c>
    </row>
    <row r="289" s="111" customFormat="1" ht="17.25" customHeight="1" spans="1:3">
      <c r="A289" s="88">
        <v>2030101</v>
      </c>
      <c r="B289" s="88" t="s">
        <v>926</v>
      </c>
      <c r="C289" s="83"/>
    </row>
    <row r="290" s="111" customFormat="1" ht="17.25" customHeight="1" spans="1:3">
      <c r="A290" s="88">
        <v>2030102</v>
      </c>
      <c r="B290" s="88" t="s">
        <v>927</v>
      </c>
      <c r="C290" s="83"/>
    </row>
    <row r="291" s="111" customFormat="1" ht="17.25" customHeight="1" spans="1:3">
      <c r="A291" s="88">
        <v>2030199</v>
      </c>
      <c r="B291" s="88" t="s">
        <v>928</v>
      </c>
      <c r="C291" s="83"/>
    </row>
    <row r="292" s="111" customFormat="1" ht="17.25" customHeight="1" spans="1:3">
      <c r="A292" s="88">
        <v>20304</v>
      </c>
      <c r="B292" s="78" t="s">
        <v>929</v>
      </c>
      <c r="C292" s="80">
        <f>C293</f>
        <v>0</v>
      </c>
    </row>
    <row r="293" s="111" customFormat="1" ht="17.25" customHeight="1" spans="1:3">
      <c r="A293" s="88">
        <v>2030401</v>
      </c>
      <c r="B293" s="88" t="s">
        <v>930</v>
      </c>
      <c r="C293" s="83"/>
    </row>
    <row r="294" s="111" customFormat="1" ht="17.25" customHeight="1" spans="1:3">
      <c r="A294" s="88">
        <v>20305</v>
      </c>
      <c r="B294" s="78" t="s">
        <v>931</v>
      </c>
      <c r="C294" s="80">
        <f>C295</f>
        <v>0</v>
      </c>
    </row>
    <row r="295" s="111" customFormat="1" ht="17.25" customHeight="1" spans="1:3">
      <c r="A295" s="88">
        <v>2030501</v>
      </c>
      <c r="B295" s="88" t="s">
        <v>932</v>
      </c>
      <c r="C295" s="83"/>
    </row>
    <row r="296" s="111" customFormat="1" ht="17.25" customHeight="1" spans="1:3">
      <c r="A296" s="88">
        <v>20306</v>
      </c>
      <c r="B296" s="78" t="s">
        <v>933</v>
      </c>
      <c r="C296" s="80">
        <f>SUM(C297:C303)</f>
        <v>0</v>
      </c>
    </row>
    <row r="297" s="111" customFormat="1" ht="17.25" customHeight="1" spans="1:3">
      <c r="A297" s="88">
        <v>2030601</v>
      </c>
      <c r="B297" s="88" t="s">
        <v>934</v>
      </c>
      <c r="C297" s="83"/>
    </row>
    <row r="298" s="111" customFormat="1" ht="17.25" customHeight="1" spans="1:3">
      <c r="A298" s="88">
        <v>2030602</v>
      </c>
      <c r="B298" s="88" t="s">
        <v>935</v>
      </c>
      <c r="C298" s="83"/>
    </row>
    <row r="299" s="111" customFormat="1" ht="17.25" customHeight="1" spans="1:3">
      <c r="A299" s="88">
        <v>2030603</v>
      </c>
      <c r="B299" s="88" t="s">
        <v>936</v>
      </c>
      <c r="C299" s="83"/>
    </row>
    <row r="300" s="111" customFormat="1" ht="17.25" customHeight="1" spans="1:3">
      <c r="A300" s="88">
        <v>2030604</v>
      </c>
      <c r="B300" s="88" t="s">
        <v>937</v>
      </c>
      <c r="C300" s="83"/>
    </row>
    <row r="301" s="111" customFormat="1" ht="17.25" customHeight="1" spans="1:3">
      <c r="A301" s="88">
        <v>2030607</v>
      </c>
      <c r="B301" s="88" t="s">
        <v>938</v>
      </c>
      <c r="C301" s="83"/>
    </row>
    <row r="302" s="111" customFormat="1" ht="17.25" customHeight="1" spans="1:3">
      <c r="A302" s="88">
        <v>2030608</v>
      </c>
      <c r="B302" s="88" t="s">
        <v>939</v>
      </c>
      <c r="C302" s="83"/>
    </row>
    <row r="303" s="111" customFormat="1" ht="17.25" customHeight="1" spans="1:3">
      <c r="A303" s="88">
        <v>2030699</v>
      </c>
      <c r="B303" s="88" t="s">
        <v>940</v>
      </c>
      <c r="C303" s="83"/>
    </row>
    <row r="304" s="111" customFormat="1" ht="17.25" customHeight="1" spans="1:3">
      <c r="A304" s="88">
        <v>20399</v>
      </c>
      <c r="B304" s="78" t="s">
        <v>941</v>
      </c>
      <c r="C304" s="80">
        <f>C305</f>
        <v>0</v>
      </c>
    </row>
    <row r="305" s="111" customFormat="1" ht="17.25" customHeight="1" spans="1:3">
      <c r="A305" s="88">
        <v>2039999</v>
      </c>
      <c r="B305" s="88" t="s">
        <v>942</v>
      </c>
      <c r="C305" s="83"/>
    </row>
    <row r="306" s="111" customFormat="1" ht="17.25" customHeight="1" spans="1:3">
      <c r="A306" s="88">
        <v>204</v>
      </c>
      <c r="B306" s="78" t="s">
        <v>943</v>
      </c>
      <c r="C306" s="80">
        <f>SUM(C307,C310,C321,C328,C336,C345,C359,C369,C379,C387,C393)</f>
        <v>11343</v>
      </c>
    </row>
    <row r="307" s="111" customFormat="1" ht="17.25" customHeight="1" spans="1:3">
      <c r="A307" s="88">
        <v>20401</v>
      </c>
      <c r="B307" s="78" t="s">
        <v>944</v>
      </c>
      <c r="C307" s="80">
        <f>SUM(C308:C309)</f>
        <v>31</v>
      </c>
    </row>
    <row r="308" s="111" customFormat="1" ht="17.25" customHeight="1" spans="1:3">
      <c r="A308" s="88">
        <v>2040101</v>
      </c>
      <c r="B308" s="88" t="s">
        <v>945</v>
      </c>
      <c r="C308" s="83">
        <v>31</v>
      </c>
    </row>
    <row r="309" s="111" customFormat="1" ht="17.25" customHeight="1" spans="1:3">
      <c r="A309" s="88">
        <v>2040199</v>
      </c>
      <c r="B309" s="88" t="s">
        <v>946</v>
      </c>
      <c r="C309" s="83"/>
    </row>
    <row r="310" s="111" customFormat="1" ht="17.25" customHeight="1" spans="1:3">
      <c r="A310" s="88">
        <v>20402</v>
      </c>
      <c r="B310" s="78" t="s">
        <v>947</v>
      </c>
      <c r="C310" s="80">
        <f>SUM(C311:C320)</f>
        <v>9437</v>
      </c>
    </row>
    <row r="311" s="111" customFormat="1" ht="17.25" customHeight="1" spans="1:3">
      <c r="A311" s="88">
        <v>2040201</v>
      </c>
      <c r="B311" s="88" t="s">
        <v>762</v>
      </c>
      <c r="C311" s="83">
        <v>3346</v>
      </c>
    </row>
    <row r="312" s="111" customFormat="1" ht="17.25" customHeight="1" spans="1:3">
      <c r="A312" s="88">
        <v>2040202</v>
      </c>
      <c r="B312" s="88" t="s">
        <v>763</v>
      </c>
      <c r="C312" s="83">
        <v>3022</v>
      </c>
    </row>
    <row r="313" s="111" customFormat="1" ht="17.25" customHeight="1" spans="1:3">
      <c r="A313" s="88">
        <v>2040203</v>
      </c>
      <c r="B313" s="88" t="s">
        <v>764</v>
      </c>
      <c r="C313" s="83"/>
    </row>
    <row r="314" s="111" customFormat="1" ht="17.25" customHeight="1" spans="1:3">
      <c r="A314" s="88">
        <v>2040219</v>
      </c>
      <c r="B314" s="88" t="s">
        <v>802</v>
      </c>
      <c r="C314" s="83">
        <v>289</v>
      </c>
    </row>
    <row r="315" s="111" customFormat="1" ht="17.25" customHeight="1" spans="1:3">
      <c r="A315" s="88">
        <v>2040220</v>
      </c>
      <c r="B315" s="88" t="s">
        <v>948</v>
      </c>
      <c r="C315" s="83">
        <v>141</v>
      </c>
    </row>
    <row r="316" s="111" customFormat="1" ht="17.25" customHeight="1" spans="1:3">
      <c r="A316" s="88">
        <v>2040221</v>
      </c>
      <c r="B316" s="88" t="s">
        <v>949</v>
      </c>
      <c r="C316" s="83"/>
    </row>
    <row r="317" s="111" customFormat="1" ht="17.25" customHeight="1" spans="1:3">
      <c r="A317" s="88">
        <v>2040222</v>
      </c>
      <c r="B317" s="88" t="s">
        <v>950</v>
      </c>
      <c r="C317" s="83"/>
    </row>
    <row r="318" s="111" customFormat="1" ht="17.25" customHeight="1" spans="1:3">
      <c r="A318" s="88">
        <v>2040223</v>
      </c>
      <c r="B318" s="88" t="s">
        <v>951</v>
      </c>
      <c r="C318" s="83"/>
    </row>
    <row r="319" s="111" customFormat="1" ht="17.25" customHeight="1" spans="1:3">
      <c r="A319" s="88">
        <v>2040250</v>
      </c>
      <c r="B319" s="88" t="s">
        <v>771</v>
      </c>
      <c r="C319" s="83"/>
    </row>
    <row r="320" s="111" customFormat="1" ht="17.25" customHeight="1" spans="1:3">
      <c r="A320" s="88">
        <v>2040299</v>
      </c>
      <c r="B320" s="88" t="s">
        <v>952</v>
      </c>
      <c r="C320" s="83">
        <v>2639</v>
      </c>
    </row>
    <row r="321" s="111" customFormat="1" ht="17.25" customHeight="1" spans="1:3">
      <c r="A321" s="88">
        <v>20403</v>
      </c>
      <c r="B321" s="78" t="s">
        <v>953</v>
      </c>
      <c r="C321" s="80">
        <f>SUM(C322:C327)</f>
        <v>0</v>
      </c>
    </row>
    <row r="322" s="111" customFormat="1" ht="17.25" customHeight="1" spans="1:3">
      <c r="A322" s="88">
        <v>2040301</v>
      </c>
      <c r="B322" s="88" t="s">
        <v>762</v>
      </c>
      <c r="C322" s="83"/>
    </row>
    <row r="323" s="111" customFormat="1" ht="17.25" customHeight="1" spans="1:3">
      <c r="A323" s="88">
        <v>2040302</v>
      </c>
      <c r="B323" s="88" t="s">
        <v>763</v>
      </c>
      <c r="C323" s="83"/>
    </row>
    <row r="324" s="111" customFormat="1" ht="17.25" customHeight="1" spans="1:3">
      <c r="A324" s="88">
        <v>2040303</v>
      </c>
      <c r="B324" s="88" t="s">
        <v>764</v>
      </c>
      <c r="C324" s="83"/>
    </row>
    <row r="325" s="111" customFormat="1" ht="17.25" customHeight="1" spans="1:3">
      <c r="A325" s="88">
        <v>2040304</v>
      </c>
      <c r="B325" s="88" t="s">
        <v>954</v>
      </c>
      <c r="C325" s="83"/>
    </row>
    <row r="326" s="111" customFormat="1" ht="17.25" customHeight="1" spans="1:3">
      <c r="A326" s="88">
        <v>2040350</v>
      </c>
      <c r="B326" s="88" t="s">
        <v>771</v>
      </c>
      <c r="C326" s="83"/>
    </row>
    <row r="327" s="111" customFormat="1" ht="17.25" customHeight="1" spans="1:3">
      <c r="A327" s="88">
        <v>2040399</v>
      </c>
      <c r="B327" s="88" t="s">
        <v>955</v>
      </c>
      <c r="C327" s="83"/>
    </row>
    <row r="328" s="111" customFormat="1" ht="17.25" customHeight="1" spans="1:3">
      <c r="A328" s="88">
        <v>20404</v>
      </c>
      <c r="B328" s="78" t="s">
        <v>956</v>
      </c>
      <c r="C328" s="80">
        <f>SUM(C329:C335)</f>
        <v>77</v>
      </c>
    </row>
    <row r="329" s="111" customFormat="1" ht="17.25" customHeight="1" spans="1:3">
      <c r="A329" s="88">
        <v>2040401</v>
      </c>
      <c r="B329" s="88" t="s">
        <v>762</v>
      </c>
      <c r="C329" s="83">
        <v>77</v>
      </c>
    </row>
    <row r="330" s="111" customFormat="1" ht="17.25" customHeight="1" spans="1:3">
      <c r="A330" s="88">
        <v>2040402</v>
      </c>
      <c r="B330" s="88" t="s">
        <v>763</v>
      </c>
      <c r="C330" s="83"/>
    </row>
    <row r="331" s="111" customFormat="1" ht="17.25" customHeight="1" spans="1:3">
      <c r="A331" s="88">
        <v>2040403</v>
      </c>
      <c r="B331" s="88" t="s">
        <v>764</v>
      </c>
      <c r="C331" s="83"/>
    </row>
    <row r="332" s="111" customFormat="1" ht="17.25" customHeight="1" spans="1:3">
      <c r="A332" s="88">
        <v>2040409</v>
      </c>
      <c r="B332" s="88" t="s">
        <v>957</v>
      </c>
      <c r="C332" s="83"/>
    </row>
    <row r="333" s="111" customFormat="1" ht="17.25" customHeight="1" spans="1:3">
      <c r="A333" s="88">
        <v>2040410</v>
      </c>
      <c r="B333" s="88" t="s">
        <v>958</v>
      </c>
      <c r="C333" s="83"/>
    </row>
    <row r="334" s="111" customFormat="1" ht="17.25" customHeight="1" spans="1:3">
      <c r="A334" s="88">
        <v>2040450</v>
      </c>
      <c r="B334" s="88" t="s">
        <v>771</v>
      </c>
      <c r="C334" s="83"/>
    </row>
    <row r="335" s="111" customFormat="1" ht="17.25" customHeight="1" spans="1:3">
      <c r="A335" s="88">
        <v>2040499</v>
      </c>
      <c r="B335" s="88" t="s">
        <v>959</v>
      </c>
      <c r="C335" s="83"/>
    </row>
    <row r="336" s="111" customFormat="1" ht="17.25" customHeight="1" spans="1:3">
      <c r="A336" s="88">
        <v>20405</v>
      </c>
      <c r="B336" s="78" t="s">
        <v>960</v>
      </c>
      <c r="C336" s="80">
        <f>SUM(C337:C344)</f>
        <v>153</v>
      </c>
    </row>
    <row r="337" s="111" customFormat="1" ht="17.25" customHeight="1" spans="1:3">
      <c r="A337" s="88">
        <v>2040501</v>
      </c>
      <c r="B337" s="88" t="s">
        <v>762</v>
      </c>
      <c r="C337" s="83">
        <v>153</v>
      </c>
    </row>
    <row r="338" s="111" customFormat="1" ht="17.25" customHeight="1" spans="1:3">
      <c r="A338" s="88">
        <v>2040502</v>
      </c>
      <c r="B338" s="88" t="s">
        <v>763</v>
      </c>
      <c r="C338" s="83"/>
    </row>
    <row r="339" s="111" customFormat="1" ht="17.25" customHeight="1" spans="1:3">
      <c r="A339" s="88">
        <v>2040503</v>
      </c>
      <c r="B339" s="88" t="s">
        <v>764</v>
      </c>
      <c r="C339" s="83"/>
    </row>
    <row r="340" s="111" customFormat="1" ht="17.25" customHeight="1" spans="1:3">
      <c r="A340" s="88">
        <v>2040504</v>
      </c>
      <c r="B340" s="88" t="s">
        <v>961</v>
      </c>
      <c r="C340" s="83"/>
    </row>
    <row r="341" s="111" customFormat="1" ht="17.25" customHeight="1" spans="1:3">
      <c r="A341" s="88">
        <v>2040505</v>
      </c>
      <c r="B341" s="88" t="s">
        <v>962</v>
      </c>
      <c r="C341" s="83"/>
    </row>
    <row r="342" s="111" customFormat="1" ht="17.25" customHeight="1" spans="1:3">
      <c r="A342" s="88">
        <v>2040506</v>
      </c>
      <c r="B342" s="88" t="s">
        <v>963</v>
      </c>
      <c r="C342" s="83"/>
    </row>
    <row r="343" s="111" customFormat="1" ht="17.25" customHeight="1" spans="1:3">
      <c r="A343" s="88">
        <v>2040550</v>
      </c>
      <c r="B343" s="88" t="s">
        <v>771</v>
      </c>
      <c r="C343" s="83"/>
    </row>
    <row r="344" s="111" customFormat="1" ht="17.25" customHeight="1" spans="1:3">
      <c r="A344" s="88">
        <v>2040599</v>
      </c>
      <c r="B344" s="88" t="s">
        <v>964</v>
      </c>
      <c r="C344" s="83"/>
    </row>
    <row r="345" s="111" customFormat="1" ht="17.25" customHeight="1" spans="1:3">
      <c r="A345" s="88">
        <v>20406</v>
      </c>
      <c r="B345" s="78" t="s">
        <v>965</v>
      </c>
      <c r="C345" s="80">
        <f>SUM(C346:C358)</f>
        <v>843</v>
      </c>
    </row>
    <row r="346" s="111" customFormat="1" ht="17.25" customHeight="1" spans="1:3">
      <c r="A346" s="88">
        <v>2040601</v>
      </c>
      <c r="B346" s="88" t="s">
        <v>762</v>
      </c>
      <c r="C346" s="83">
        <v>631</v>
      </c>
    </row>
    <row r="347" s="111" customFormat="1" ht="17.25" customHeight="1" spans="1:3">
      <c r="A347" s="88">
        <v>2040602</v>
      </c>
      <c r="B347" s="88" t="s">
        <v>763</v>
      </c>
      <c r="C347" s="83">
        <v>14</v>
      </c>
    </row>
    <row r="348" s="111" customFormat="1" ht="17.25" customHeight="1" spans="1:3">
      <c r="A348" s="88">
        <v>2040603</v>
      </c>
      <c r="B348" s="88" t="s">
        <v>764</v>
      </c>
      <c r="C348" s="83"/>
    </row>
    <row r="349" s="111" customFormat="1" ht="17.25" customHeight="1" spans="1:3">
      <c r="A349" s="88">
        <v>2040604</v>
      </c>
      <c r="B349" s="88" t="s">
        <v>966</v>
      </c>
      <c r="C349" s="83">
        <v>55</v>
      </c>
    </row>
    <row r="350" s="111" customFormat="1" ht="17.25" customHeight="1" spans="1:3">
      <c r="A350" s="88">
        <v>2040605</v>
      </c>
      <c r="B350" s="88" t="s">
        <v>967</v>
      </c>
      <c r="C350" s="83">
        <v>9</v>
      </c>
    </row>
    <row r="351" s="111" customFormat="1" ht="17.25" customHeight="1" spans="1:3">
      <c r="A351" s="88">
        <v>2040606</v>
      </c>
      <c r="B351" s="88" t="s">
        <v>968</v>
      </c>
      <c r="C351" s="83"/>
    </row>
    <row r="352" s="111" customFormat="1" ht="17.25" customHeight="1" spans="1:3">
      <c r="A352" s="88">
        <v>2040607</v>
      </c>
      <c r="B352" s="88" t="s">
        <v>969</v>
      </c>
      <c r="C352" s="83">
        <v>8</v>
      </c>
    </row>
    <row r="353" s="111" customFormat="1" ht="17.25" customHeight="1" spans="1:3">
      <c r="A353" s="88">
        <v>2040608</v>
      </c>
      <c r="B353" s="88" t="s">
        <v>970</v>
      </c>
      <c r="C353" s="83"/>
    </row>
    <row r="354" s="111" customFormat="1" ht="17.25" customHeight="1" spans="1:3">
      <c r="A354" s="88">
        <v>2040610</v>
      </c>
      <c r="B354" s="88" t="s">
        <v>971</v>
      </c>
      <c r="C354" s="83"/>
    </row>
    <row r="355" s="111" customFormat="1" ht="17.25" customHeight="1" spans="1:3">
      <c r="A355" s="88">
        <v>2040612</v>
      </c>
      <c r="B355" s="88" t="s">
        <v>972</v>
      </c>
      <c r="C355" s="83"/>
    </row>
    <row r="356" s="111" customFormat="1" ht="17.25" customHeight="1" spans="1:3">
      <c r="A356" s="88">
        <v>2040613</v>
      </c>
      <c r="B356" s="88" t="s">
        <v>802</v>
      </c>
      <c r="C356" s="83"/>
    </row>
    <row r="357" s="111" customFormat="1" ht="17.25" customHeight="1" spans="1:3">
      <c r="A357" s="88">
        <v>2040650</v>
      </c>
      <c r="B357" s="88" t="s">
        <v>771</v>
      </c>
      <c r="C357" s="83"/>
    </row>
    <row r="358" s="111" customFormat="1" ht="17.25" customHeight="1" spans="1:3">
      <c r="A358" s="88">
        <v>2040699</v>
      </c>
      <c r="B358" s="88" t="s">
        <v>973</v>
      </c>
      <c r="C358" s="83">
        <v>126</v>
      </c>
    </row>
    <row r="359" s="111" customFormat="1" ht="17.25" customHeight="1" spans="1:3">
      <c r="A359" s="88">
        <v>20407</v>
      </c>
      <c r="B359" s="78" t="s">
        <v>974</v>
      </c>
      <c r="C359" s="80">
        <f>SUM(C360:C368)</f>
        <v>0</v>
      </c>
    </row>
    <row r="360" s="111" customFormat="1" ht="17.25" customHeight="1" spans="1:3">
      <c r="A360" s="88">
        <v>2040701</v>
      </c>
      <c r="B360" s="88" t="s">
        <v>762</v>
      </c>
      <c r="C360" s="83"/>
    </row>
    <row r="361" s="111" customFormat="1" ht="17.25" customHeight="1" spans="1:3">
      <c r="A361" s="88">
        <v>2040702</v>
      </c>
      <c r="B361" s="88" t="s">
        <v>763</v>
      </c>
      <c r="C361" s="83"/>
    </row>
    <row r="362" s="111" customFormat="1" ht="17.25" customHeight="1" spans="1:3">
      <c r="A362" s="88">
        <v>2040703</v>
      </c>
      <c r="B362" s="88" t="s">
        <v>764</v>
      </c>
      <c r="C362" s="83"/>
    </row>
    <row r="363" s="111" customFormat="1" ht="17.25" customHeight="1" spans="1:3">
      <c r="A363" s="88">
        <v>2040704</v>
      </c>
      <c r="B363" s="88" t="s">
        <v>975</v>
      </c>
      <c r="C363" s="83"/>
    </row>
    <row r="364" s="111" customFormat="1" ht="17.25" customHeight="1" spans="1:3">
      <c r="A364" s="88">
        <v>2040705</v>
      </c>
      <c r="B364" s="88" t="s">
        <v>976</v>
      </c>
      <c r="C364" s="83"/>
    </row>
    <row r="365" s="111" customFormat="1" ht="17.25" customHeight="1" spans="1:3">
      <c r="A365" s="88">
        <v>2040706</v>
      </c>
      <c r="B365" s="88" t="s">
        <v>977</v>
      </c>
      <c r="C365" s="83"/>
    </row>
    <row r="366" s="111" customFormat="1" ht="17.25" customHeight="1" spans="1:3">
      <c r="A366" s="88">
        <v>2040707</v>
      </c>
      <c r="B366" s="88" t="s">
        <v>802</v>
      </c>
      <c r="C366" s="83"/>
    </row>
    <row r="367" s="111" customFormat="1" ht="17.25" customHeight="1" spans="1:3">
      <c r="A367" s="88">
        <v>2040750</v>
      </c>
      <c r="B367" s="88" t="s">
        <v>771</v>
      </c>
      <c r="C367" s="83"/>
    </row>
    <row r="368" s="111" customFormat="1" ht="17.25" customHeight="1" spans="1:3">
      <c r="A368" s="88">
        <v>2040799</v>
      </c>
      <c r="B368" s="88" t="s">
        <v>978</v>
      </c>
      <c r="C368" s="83"/>
    </row>
    <row r="369" s="111" customFormat="1" ht="17.25" customHeight="1" spans="1:3">
      <c r="A369" s="88">
        <v>20408</v>
      </c>
      <c r="B369" s="78" t="s">
        <v>979</v>
      </c>
      <c r="C369" s="80">
        <f>SUM(C370:C378)</f>
        <v>0</v>
      </c>
    </row>
    <row r="370" s="111" customFormat="1" ht="17.25" customHeight="1" spans="1:3">
      <c r="A370" s="88">
        <v>2040801</v>
      </c>
      <c r="B370" s="88" t="s">
        <v>762</v>
      </c>
      <c r="C370" s="83"/>
    </row>
    <row r="371" s="111" customFormat="1" ht="17.25" customHeight="1" spans="1:3">
      <c r="A371" s="88">
        <v>2040802</v>
      </c>
      <c r="B371" s="88" t="s">
        <v>763</v>
      </c>
      <c r="C371" s="83"/>
    </row>
    <row r="372" s="111" customFormat="1" ht="17.25" customHeight="1" spans="1:3">
      <c r="A372" s="88">
        <v>2040803</v>
      </c>
      <c r="B372" s="88" t="s">
        <v>764</v>
      </c>
      <c r="C372" s="83"/>
    </row>
    <row r="373" s="111" customFormat="1" ht="17.25" customHeight="1" spans="1:3">
      <c r="A373" s="88">
        <v>2040804</v>
      </c>
      <c r="B373" s="88" t="s">
        <v>980</v>
      </c>
      <c r="C373" s="83"/>
    </row>
    <row r="374" s="111" customFormat="1" ht="17.25" customHeight="1" spans="1:3">
      <c r="A374" s="88">
        <v>2040805</v>
      </c>
      <c r="B374" s="88" t="s">
        <v>981</v>
      </c>
      <c r="C374" s="83"/>
    </row>
    <row r="375" s="111" customFormat="1" ht="17.25" customHeight="1" spans="1:3">
      <c r="A375" s="88">
        <v>2040806</v>
      </c>
      <c r="B375" s="88" t="s">
        <v>982</v>
      </c>
      <c r="C375" s="83"/>
    </row>
    <row r="376" s="111" customFormat="1" ht="17.25" customHeight="1" spans="1:3">
      <c r="A376" s="88">
        <v>2040807</v>
      </c>
      <c r="B376" s="88" t="s">
        <v>802</v>
      </c>
      <c r="C376" s="83"/>
    </row>
    <row r="377" s="111" customFormat="1" ht="17.25" customHeight="1" spans="1:3">
      <c r="A377" s="88">
        <v>2040850</v>
      </c>
      <c r="B377" s="88" t="s">
        <v>771</v>
      </c>
      <c r="C377" s="83"/>
    </row>
    <row r="378" s="111" customFormat="1" ht="17.25" customHeight="1" spans="1:3">
      <c r="A378" s="88">
        <v>2040899</v>
      </c>
      <c r="B378" s="88" t="s">
        <v>983</v>
      </c>
      <c r="C378" s="83"/>
    </row>
    <row r="379" s="111" customFormat="1" ht="17.25" customHeight="1" spans="1:3">
      <c r="A379" s="88">
        <v>20409</v>
      </c>
      <c r="B379" s="78" t="s">
        <v>984</v>
      </c>
      <c r="C379" s="80">
        <f>SUM(C380:C386)</f>
        <v>0</v>
      </c>
    </row>
    <row r="380" s="111" customFormat="1" ht="17.25" customHeight="1" spans="1:3">
      <c r="A380" s="88">
        <v>2040901</v>
      </c>
      <c r="B380" s="88" t="s">
        <v>762</v>
      </c>
      <c r="C380" s="83"/>
    </row>
    <row r="381" s="111" customFormat="1" ht="17.25" customHeight="1" spans="1:3">
      <c r="A381" s="88">
        <v>2040902</v>
      </c>
      <c r="B381" s="88" t="s">
        <v>763</v>
      </c>
      <c r="C381" s="83"/>
    </row>
    <row r="382" s="111" customFormat="1" ht="17.25" customHeight="1" spans="1:3">
      <c r="A382" s="88">
        <v>2040903</v>
      </c>
      <c r="B382" s="88" t="s">
        <v>764</v>
      </c>
      <c r="C382" s="83"/>
    </row>
    <row r="383" s="111" customFormat="1" ht="17.25" customHeight="1" spans="1:3">
      <c r="A383" s="88">
        <v>2040904</v>
      </c>
      <c r="B383" s="88" t="s">
        <v>985</v>
      </c>
      <c r="C383" s="83"/>
    </row>
    <row r="384" s="111" customFormat="1" ht="17.25" customHeight="1" spans="1:3">
      <c r="A384" s="88">
        <v>2040905</v>
      </c>
      <c r="B384" s="88" t="s">
        <v>986</v>
      </c>
      <c r="C384" s="83"/>
    </row>
    <row r="385" s="111" customFormat="1" ht="17.25" customHeight="1" spans="1:3">
      <c r="A385" s="88">
        <v>2040950</v>
      </c>
      <c r="B385" s="88" t="s">
        <v>771</v>
      </c>
      <c r="C385" s="83"/>
    </row>
    <row r="386" s="111" customFormat="1" ht="17.25" customHeight="1" spans="1:3">
      <c r="A386" s="88">
        <v>2040999</v>
      </c>
      <c r="B386" s="88" t="s">
        <v>987</v>
      </c>
      <c r="C386" s="83"/>
    </row>
    <row r="387" s="111" customFormat="1" ht="17.25" customHeight="1" spans="1:3">
      <c r="A387" s="88">
        <v>20410</v>
      </c>
      <c r="B387" s="78" t="s">
        <v>988</v>
      </c>
      <c r="C387" s="80">
        <f>SUM(C388:C392)</f>
        <v>0</v>
      </c>
    </row>
    <row r="388" s="111" customFormat="1" ht="17.25" customHeight="1" spans="1:3">
      <c r="A388" s="88">
        <v>2041001</v>
      </c>
      <c r="B388" s="88" t="s">
        <v>762</v>
      </c>
      <c r="C388" s="83"/>
    </row>
    <row r="389" s="111" customFormat="1" ht="17.25" customHeight="1" spans="1:3">
      <c r="A389" s="88">
        <v>2041002</v>
      </c>
      <c r="B389" s="88" t="s">
        <v>763</v>
      </c>
      <c r="C389" s="83"/>
    </row>
    <row r="390" s="111" customFormat="1" ht="17.25" customHeight="1" spans="1:3">
      <c r="A390" s="88">
        <v>2041006</v>
      </c>
      <c r="B390" s="88" t="s">
        <v>802</v>
      </c>
      <c r="C390" s="83"/>
    </row>
    <row r="391" s="111" customFormat="1" ht="17.25" customHeight="1" spans="1:3">
      <c r="A391" s="88">
        <v>2041007</v>
      </c>
      <c r="B391" s="88" t="s">
        <v>989</v>
      </c>
      <c r="C391" s="83"/>
    </row>
    <row r="392" s="111" customFormat="1" ht="17.25" customHeight="1" spans="1:3">
      <c r="A392" s="88">
        <v>2041099</v>
      </c>
      <c r="B392" s="88" t="s">
        <v>990</v>
      </c>
      <c r="C392" s="83"/>
    </row>
    <row r="393" s="111" customFormat="1" ht="17.25" customHeight="1" spans="1:3">
      <c r="A393" s="88">
        <v>20499</v>
      </c>
      <c r="B393" s="78" t="s">
        <v>991</v>
      </c>
      <c r="C393" s="80">
        <f>SUM(C394:C395)</f>
        <v>802</v>
      </c>
    </row>
    <row r="394" s="111" customFormat="1" ht="17.25" customHeight="1" spans="1:3">
      <c r="A394" s="88">
        <v>2049902</v>
      </c>
      <c r="B394" s="88" t="s">
        <v>992</v>
      </c>
      <c r="C394" s="83">
        <v>17</v>
      </c>
    </row>
    <row r="395" s="111" customFormat="1" ht="17.25" customHeight="1" spans="1:3">
      <c r="A395" s="88">
        <v>2049999</v>
      </c>
      <c r="B395" s="88" t="s">
        <v>993</v>
      </c>
      <c r="C395" s="83">
        <v>785</v>
      </c>
    </row>
    <row r="396" s="111" customFormat="1" ht="17.25" customHeight="1" spans="1:3">
      <c r="A396" s="88">
        <v>205</v>
      </c>
      <c r="B396" s="78" t="s">
        <v>994</v>
      </c>
      <c r="C396" s="80">
        <f>SUM(C397,C402,C409,C415,C421,C425,C429,C433,C439,C446)</f>
        <v>54280</v>
      </c>
    </row>
    <row r="397" s="111" customFormat="1" ht="17.25" customHeight="1" spans="1:3">
      <c r="A397" s="88">
        <v>20501</v>
      </c>
      <c r="B397" s="78" t="s">
        <v>995</v>
      </c>
      <c r="C397" s="80">
        <f>SUM(C398:C401)</f>
        <v>1558</v>
      </c>
    </row>
    <row r="398" s="111" customFormat="1" ht="17.25" customHeight="1" spans="1:3">
      <c r="A398" s="88">
        <v>2050101</v>
      </c>
      <c r="B398" s="88" t="s">
        <v>762</v>
      </c>
      <c r="C398" s="83">
        <v>698</v>
      </c>
    </row>
    <row r="399" s="111" customFormat="1" ht="17.25" customHeight="1" spans="1:3">
      <c r="A399" s="88">
        <v>2050102</v>
      </c>
      <c r="B399" s="88" t="s">
        <v>763</v>
      </c>
      <c r="C399" s="83">
        <v>11</v>
      </c>
    </row>
    <row r="400" s="111" customFormat="1" ht="17.25" customHeight="1" spans="1:3">
      <c r="A400" s="88">
        <v>2050103</v>
      </c>
      <c r="B400" s="88" t="s">
        <v>764</v>
      </c>
      <c r="C400" s="83"/>
    </row>
    <row r="401" s="111" customFormat="1" ht="17.25" customHeight="1" spans="1:3">
      <c r="A401" s="88">
        <v>2050199</v>
      </c>
      <c r="B401" s="88" t="s">
        <v>996</v>
      </c>
      <c r="C401" s="83">
        <v>849</v>
      </c>
    </row>
    <row r="402" s="111" customFormat="1" ht="17.25" customHeight="1" spans="1:3">
      <c r="A402" s="88">
        <v>20502</v>
      </c>
      <c r="B402" s="78" t="s">
        <v>997</v>
      </c>
      <c r="C402" s="80">
        <f>SUM(C403:C408)</f>
        <v>46781</v>
      </c>
    </row>
    <row r="403" s="111" customFormat="1" ht="17.25" customHeight="1" spans="1:3">
      <c r="A403" s="88">
        <v>2050201</v>
      </c>
      <c r="B403" s="88" t="s">
        <v>998</v>
      </c>
      <c r="C403" s="83">
        <v>2737</v>
      </c>
    </row>
    <row r="404" s="111" customFormat="1" ht="17.25" customHeight="1" spans="1:3">
      <c r="A404" s="88">
        <v>2050202</v>
      </c>
      <c r="B404" s="88" t="s">
        <v>999</v>
      </c>
      <c r="C404" s="83">
        <v>21556</v>
      </c>
    </row>
    <row r="405" s="111" customFormat="1" ht="17.25" customHeight="1" spans="1:3">
      <c r="A405" s="88">
        <v>2050203</v>
      </c>
      <c r="B405" s="88" t="s">
        <v>1000</v>
      </c>
      <c r="C405" s="83">
        <v>16784</v>
      </c>
    </row>
    <row r="406" s="111" customFormat="1" ht="17.25" customHeight="1" spans="1:3">
      <c r="A406" s="88">
        <v>2050204</v>
      </c>
      <c r="B406" s="88" t="s">
        <v>1001</v>
      </c>
      <c r="C406" s="83">
        <v>5677</v>
      </c>
    </row>
    <row r="407" s="111" customFormat="1" ht="17.25" customHeight="1" spans="1:3">
      <c r="A407" s="88">
        <v>2050205</v>
      </c>
      <c r="B407" s="88" t="s">
        <v>1002</v>
      </c>
      <c r="C407" s="83">
        <v>27</v>
      </c>
    </row>
    <row r="408" s="111" customFormat="1" ht="17.25" customHeight="1" spans="1:3">
      <c r="A408" s="88">
        <v>2050299</v>
      </c>
      <c r="B408" s="88" t="s">
        <v>1003</v>
      </c>
      <c r="C408" s="83"/>
    </row>
    <row r="409" s="111" customFormat="1" ht="17.25" customHeight="1" spans="1:3">
      <c r="A409" s="88">
        <v>20503</v>
      </c>
      <c r="B409" s="78" t="s">
        <v>1004</v>
      </c>
      <c r="C409" s="80">
        <f>SUM(C410:C414)</f>
        <v>4617</v>
      </c>
    </row>
    <row r="410" s="111" customFormat="1" ht="17.25" customHeight="1" spans="1:3">
      <c r="A410" s="88">
        <v>2050301</v>
      </c>
      <c r="B410" s="88" t="s">
        <v>1005</v>
      </c>
      <c r="C410" s="83"/>
    </row>
    <row r="411" s="111" customFormat="1" ht="17.25" customHeight="1" spans="1:3">
      <c r="A411" s="88">
        <v>2050302</v>
      </c>
      <c r="B411" s="88" t="s">
        <v>1006</v>
      </c>
      <c r="C411" s="83">
        <v>4617</v>
      </c>
    </row>
    <row r="412" s="111" customFormat="1" ht="17.25" customHeight="1" spans="1:3">
      <c r="A412" s="88">
        <v>2050303</v>
      </c>
      <c r="B412" s="88" t="s">
        <v>1007</v>
      </c>
      <c r="C412" s="83"/>
    </row>
    <row r="413" s="111" customFormat="1" ht="17.25" customHeight="1" spans="1:3">
      <c r="A413" s="88">
        <v>2050305</v>
      </c>
      <c r="B413" s="88" t="s">
        <v>1008</v>
      </c>
      <c r="C413" s="83"/>
    </row>
    <row r="414" s="111" customFormat="1" ht="17.25" customHeight="1" spans="1:3">
      <c r="A414" s="88">
        <v>2050399</v>
      </c>
      <c r="B414" s="88" t="s">
        <v>1009</v>
      </c>
      <c r="C414" s="83"/>
    </row>
    <row r="415" s="111" customFormat="1" ht="17.25" customHeight="1" spans="1:3">
      <c r="A415" s="88">
        <v>20504</v>
      </c>
      <c r="B415" s="78" t="s">
        <v>1010</v>
      </c>
      <c r="C415" s="80">
        <f>SUM(C416:C420)</f>
        <v>0</v>
      </c>
    </row>
    <row r="416" s="111" customFormat="1" ht="17.25" customHeight="1" spans="1:3">
      <c r="A416" s="88">
        <v>2050401</v>
      </c>
      <c r="B416" s="88" t="s">
        <v>1011</v>
      </c>
      <c r="C416" s="83"/>
    </row>
    <row r="417" s="111" customFormat="1" ht="17.25" customHeight="1" spans="1:3">
      <c r="A417" s="88">
        <v>2050402</v>
      </c>
      <c r="B417" s="88" t="s">
        <v>1012</v>
      </c>
      <c r="C417" s="83"/>
    </row>
    <row r="418" s="111" customFormat="1" ht="17.25" customHeight="1" spans="1:3">
      <c r="A418" s="88">
        <v>2050403</v>
      </c>
      <c r="B418" s="88" t="s">
        <v>1013</v>
      </c>
      <c r="C418" s="83"/>
    </row>
    <row r="419" s="111" customFormat="1" ht="17.25" customHeight="1" spans="1:3">
      <c r="A419" s="88">
        <v>2050404</v>
      </c>
      <c r="B419" s="88" t="s">
        <v>1014</v>
      </c>
      <c r="C419" s="83"/>
    </row>
    <row r="420" s="111" customFormat="1" ht="17.25" customHeight="1" spans="1:3">
      <c r="A420" s="88">
        <v>2050499</v>
      </c>
      <c r="B420" s="88" t="s">
        <v>1015</v>
      </c>
      <c r="C420" s="83"/>
    </row>
    <row r="421" s="111" customFormat="1" ht="17.25" customHeight="1" spans="1:3">
      <c r="A421" s="88">
        <v>20505</v>
      </c>
      <c r="B421" s="78" t="s">
        <v>1016</v>
      </c>
      <c r="C421" s="80">
        <f>SUM(C422:C424)</f>
        <v>0</v>
      </c>
    </row>
    <row r="422" s="111" customFormat="1" ht="17.25" customHeight="1" spans="1:3">
      <c r="A422" s="88">
        <v>2050501</v>
      </c>
      <c r="B422" s="88" t="s">
        <v>1017</v>
      </c>
      <c r="C422" s="83"/>
    </row>
    <row r="423" s="111" customFormat="1" ht="17.25" customHeight="1" spans="1:3">
      <c r="A423" s="88">
        <v>2050502</v>
      </c>
      <c r="B423" s="88" t="s">
        <v>1018</v>
      </c>
      <c r="C423" s="83"/>
    </row>
    <row r="424" s="111" customFormat="1" ht="17.25" customHeight="1" spans="1:3">
      <c r="A424" s="88">
        <v>2050599</v>
      </c>
      <c r="B424" s="88" t="s">
        <v>1019</v>
      </c>
      <c r="C424" s="83"/>
    </row>
    <row r="425" s="111" customFormat="1" ht="17.25" customHeight="1" spans="1:3">
      <c r="A425" s="88">
        <v>20506</v>
      </c>
      <c r="B425" s="78" t="s">
        <v>1020</v>
      </c>
      <c r="C425" s="80">
        <f>SUM(C426:C428)</f>
        <v>0</v>
      </c>
    </row>
    <row r="426" s="111" customFormat="1" ht="17.25" customHeight="1" spans="1:3">
      <c r="A426" s="88">
        <v>2050601</v>
      </c>
      <c r="B426" s="88" t="s">
        <v>1021</v>
      </c>
      <c r="C426" s="83"/>
    </row>
    <row r="427" s="111" customFormat="1" ht="17.25" customHeight="1" spans="1:3">
      <c r="A427" s="88">
        <v>2050602</v>
      </c>
      <c r="B427" s="88" t="s">
        <v>1022</v>
      </c>
      <c r="C427" s="83"/>
    </row>
    <row r="428" s="111" customFormat="1" ht="17.25" customHeight="1" spans="1:3">
      <c r="A428" s="88">
        <v>2050699</v>
      </c>
      <c r="B428" s="88" t="s">
        <v>1023</v>
      </c>
      <c r="C428" s="83"/>
    </row>
    <row r="429" s="111" customFormat="1" ht="17.25" customHeight="1" spans="1:3">
      <c r="A429" s="88">
        <v>20507</v>
      </c>
      <c r="B429" s="78" t="s">
        <v>1024</v>
      </c>
      <c r="C429" s="80">
        <f>SUM(C430:C432)</f>
        <v>0</v>
      </c>
    </row>
    <row r="430" s="111" customFormat="1" ht="17.25" customHeight="1" spans="1:3">
      <c r="A430" s="88">
        <v>2050701</v>
      </c>
      <c r="B430" s="88" t="s">
        <v>1025</v>
      </c>
      <c r="C430" s="83"/>
    </row>
    <row r="431" s="111" customFormat="1" ht="17.25" customHeight="1" spans="1:3">
      <c r="A431" s="88">
        <v>2050702</v>
      </c>
      <c r="B431" s="88" t="s">
        <v>1026</v>
      </c>
      <c r="C431" s="83"/>
    </row>
    <row r="432" s="111" customFormat="1" ht="17.25" customHeight="1" spans="1:3">
      <c r="A432" s="88">
        <v>2050799</v>
      </c>
      <c r="B432" s="88" t="s">
        <v>1027</v>
      </c>
      <c r="C432" s="83"/>
    </row>
    <row r="433" s="111" customFormat="1" ht="17.25" customHeight="1" spans="1:3">
      <c r="A433" s="88">
        <v>20508</v>
      </c>
      <c r="B433" s="78" t="s">
        <v>1028</v>
      </c>
      <c r="C433" s="80">
        <f>SUM(C434:C438)</f>
        <v>719</v>
      </c>
    </row>
    <row r="434" s="111" customFormat="1" ht="17.25" customHeight="1" spans="1:3">
      <c r="A434" s="88">
        <v>2050801</v>
      </c>
      <c r="B434" s="88" t="s">
        <v>1029</v>
      </c>
      <c r="C434" s="83">
        <v>376</v>
      </c>
    </row>
    <row r="435" s="111" customFormat="1" ht="17.25" customHeight="1" spans="1:3">
      <c r="A435" s="88">
        <v>2050802</v>
      </c>
      <c r="B435" s="88" t="s">
        <v>1030</v>
      </c>
      <c r="C435" s="83">
        <v>343</v>
      </c>
    </row>
    <row r="436" s="111" customFormat="1" ht="17.25" customHeight="1" spans="1:3">
      <c r="A436" s="88">
        <v>2050803</v>
      </c>
      <c r="B436" s="88" t="s">
        <v>1031</v>
      </c>
      <c r="C436" s="83"/>
    </row>
    <row r="437" s="111" customFormat="1" ht="17.25" customHeight="1" spans="1:3">
      <c r="A437" s="88">
        <v>2050804</v>
      </c>
      <c r="B437" s="88" t="s">
        <v>1032</v>
      </c>
      <c r="C437" s="83"/>
    </row>
    <row r="438" s="111" customFormat="1" ht="17.25" customHeight="1" spans="1:3">
      <c r="A438" s="88">
        <v>2050899</v>
      </c>
      <c r="B438" s="88" t="s">
        <v>1033</v>
      </c>
      <c r="C438" s="83"/>
    </row>
    <row r="439" s="111" customFormat="1" ht="17.25" customHeight="1" spans="1:3">
      <c r="A439" s="88">
        <v>20509</v>
      </c>
      <c r="B439" s="78" t="s">
        <v>1034</v>
      </c>
      <c r="C439" s="80">
        <f>SUM(C440:C445)</f>
        <v>605</v>
      </c>
    </row>
    <row r="440" s="111" customFormat="1" ht="17.25" customHeight="1" spans="1:3">
      <c r="A440" s="88">
        <v>2050901</v>
      </c>
      <c r="B440" s="88" t="s">
        <v>1035</v>
      </c>
      <c r="C440" s="83"/>
    </row>
    <row r="441" s="111" customFormat="1" ht="17.25" customHeight="1" spans="1:3">
      <c r="A441" s="88">
        <v>2050902</v>
      </c>
      <c r="B441" s="88" t="s">
        <v>1036</v>
      </c>
      <c r="C441" s="83"/>
    </row>
    <row r="442" s="111" customFormat="1" ht="17.25" customHeight="1" spans="1:3">
      <c r="A442" s="88">
        <v>2050903</v>
      </c>
      <c r="B442" s="88" t="s">
        <v>1037</v>
      </c>
      <c r="C442" s="83"/>
    </row>
    <row r="443" s="111" customFormat="1" ht="17.25" customHeight="1" spans="1:3">
      <c r="A443" s="88">
        <v>2050904</v>
      </c>
      <c r="B443" s="88" t="s">
        <v>1038</v>
      </c>
      <c r="C443" s="83"/>
    </row>
    <row r="444" s="111" customFormat="1" ht="17.25" customHeight="1" spans="1:3">
      <c r="A444" s="88">
        <v>2050905</v>
      </c>
      <c r="B444" s="88" t="s">
        <v>1039</v>
      </c>
      <c r="C444" s="83"/>
    </row>
    <row r="445" s="111" customFormat="1" ht="17.25" customHeight="1" spans="1:3">
      <c r="A445" s="88">
        <v>2050999</v>
      </c>
      <c r="B445" s="88" t="s">
        <v>1040</v>
      </c>
      <c r="C445" s="83">
        <v>605</v>
      </c>
    </row>
    <row r="446" s="111" customFormat="1" ht="17.25" customHeight="1" spans="1:3">
      <c r="A446" s="88">
        <v>20599</v>
      </c>
      <c r="B446" s="78" t="s">
        <v>1041</v>
      </c>
      <c r="C446" s="80">
        <f>C447</f>
        <v>0</v>
      </c>
    </row>
    <row r="447" s="111" customFormat="1" ht="17.25" customHeight="1" spans="1:3">
      <c r="A447" s="88">
        <v>2059999</v>
      </c>
      <c r="B447" s="88" t="s">
        <v>1042</v>
      </c>
      <c r="C447" s="83"/>
    </row>
    <row r="448" s="111" customFormat="1" ht="17.25" customHeight="1" spans="1:3">
      <c r="A448" s="88">
        <v>206</v>
      </c>
      <c r="B448" s="78" t="s">
        <v>1043</v>
      </c>
      <c r="C448" s="80">
        <f>SUM(C449,C454,C463,C469,C474,C479,C484,C491,C495,C499)</f>
        <v>7080</v>
      </c>
    </row>
    <row r="449" s="111" customFormat="1" ht="17.25" customHeight="1" spans="1:3">
      <c r="A449" s="88">
        <v>20601</v>
      </c>
      <c r="B449" s="78" t="s">
        <v>1044</v>
      </c>
      <c r="C449" s="80">
        <f>SUM(C450:C453)</f>
        <v>809</v>
      </c>
    </row>
    <row r="450" s="111" customFormat="1" ht="17.25" customHeight="1" spans="1:3">
      <c r="A450" s="88">
        <v>2060101</v>
      </c>
      <c r="B450" s="88" t="s">
        <v>762</v>
      </c>
      <c r="C450" s="83">
        <v>363</v>
      </c>
    </row>
    <row r="451" s="111" customFormat="1" ht="17.25" customHeight="1" spans="1:3">
      <c r="A451" s="88">
        <v>2060102</v>
      </c>
      <c r="B451" s="88" t="s">
        <v>763</v>
      </c>
      <c r="C451" s="83">
        <v>382</v>
      </c>
    </row>
    <row r="452" s="111" customFormat="1" ht="17.25" customHeight="1" spans="1:3">
      <c r="A452" s="88">
        <v>2060103</v>
      </c>
      <c r="B452" s="88" t="s">
        <v>764</v>
      </c>
      <c r="C452" s="83"/>
    </row>
    <row r="453" s="111" customFormat="1" ht="17.25" customHeight="1" spans="1:3">
      <c r="A453" s="88">
        <v>2060199</v>
      </c>
      <c r="B453" s="88" t="s">
        <v>1045</v>
      </c>
      <c r="C453" s="83">
        <v>64</v>
      </c>
    </row>
    <row r="454" s="111" customFormat="1" ht="17.25" customHeight="1" spans="1:3">
      <c r="A454" s="88">
        <v>20602</v>
      </c>
      <c r="B454" s="78" t="s">
        <v>1046</v>
      </c>
      <c r="C454" s="80">
        <f>SUM(C455:C462)</f>
        <v>0</v>
      </c>
    </row>
    <row r="455" s="111" customFormat="1" ht="17.25" customHeight="1" spans="1:3">
      <c r="A455" s="88">
        <v>2060201</v>
      </c>
      <c r="B455" s="88" t="s">
        <v>1047</v>
      </c>
      <c r="C455" s="83"/>
    </row>
    <row r="456" s="111" customFormat="1" ht="17.25" customHeight="1" spans="1:3">
      <c r="A456" s="88">
        <v>2060203</v>
      </c>
      <c r="B456" s="88" t="s">
        <v>1048</v>
      </c>
      <c r="C456" s="83"/>
    </row>
    <row r="457" s="111" customFormat="1" ht="17.25" customHeight="1" spans="1:3">
      <c r="A457" s="88">
        <v>2060204</v>
      </c>
      <c r="B457" s="88" t="s">
        <v>1049</v>
      </c>
      <c r="C457" s="83"/>
    </row>
    <row r="458" s="111" customFormat="1" ht="17.25" customHeight="1" spans="1:3">
      <c r="A458" s="88">
        <v>2060205</v>
      </c>
      <c r="B458" s="88" t="s">
        <v>1050</v>
      </c>
      <c r="C458" s="83"/>
    </row>
    <row r="459" s="111" customFormat="1" ht="17.25" customHeight="1" spans="1:3">
      <c r="A459" s="88">
        <v>2060206</v>
      </c>
      <c r="B459" s="88" t="s">
        <v>1051</v>
      </c>
      <c r="C459" s="83"/>
    </row>
    <row r="460" s="111" customFormat="1" ht="17.25" customHeight="1" spans="1:3">
      <c r="A460" s="88">
        <v>2060207</v>
      </c>
      <c r="B460" s="88" t="s">
        <v>1052</v>
      </c>
      <c r="C460" s="83"/>
    </row>
    <row r="461" s="111" customFormat="1" ht="17.25" customHeight="1" spans="1:3">
      <c r="A461" s="88">
        <v>2060208</v>
      </c>
      <c r="B461" s="88" t="s">
        <v>1053</v>
      </c>
      <c r="C461" s="83"/>
    </row>
    <row r="462" s="111" customFormat="1" ht="17.25" customHeight="1" spans="1:3">
      <c r="A462" s="88">
        <v>2060299</v>
      </c>
      <c r="B462" s="88" t="s">
        <v>1054</v>
      </c>
      <c r="C462" s="83"/>
    </row>
    <row r="463" s="111" customFormat="1" ht="17.25" customHeight="1" spans="1:3">
      <c r="A463" s="88">
        <v>20603</v>
      </c>
      <c r="B463" s="78" t="s">
        <v>1055</v>
      </c>
      <c r="C463" s="80">
        <f>SUM(C464:C468)</f>
        <v>0</v>
      </c>
    </row>
    <row r="464" s="111" customFormat="1" ht="17.25" customHeight="1" spans="1:3">
      <c r="A464" s="88">
        <v>2060301</v>
      </c>
      <c r="B464" s="88" t="s">
        <v>1047</v>
      </c>
      <c r="C464" s="83"/>
    </row>
    <row r="465" s="111" customFormat="1" ht="17.25" customHeight="1" spans="1:3">
      <c r="A465" s="88">
        <v>2060302</v>
      </c>
      <c r="B465" s="88" t="s">
        <v>1056</v>
      </c>
      <c r="C465" s="83"/>
    </row>
    <row r="466" s="111" customFormat="1" ht="17.25" customHeight="1" spans="1:3">
      <c r="A466" s="88">
        <v>2060303</v>
      </c>
      <c r="B466" s="88" t="s">
        <v>1057</v>
      </c>
      <c r="C466" s="83"/>
    </row>
    <row r="467" s="111" customFormat="1" ht="17.25" customHeight="1" spans="1:3">
      <c r="A467" s="88">
        <v>2060304</v>
      </c>
      <c r="B467" s="88" t="s">
        <v>1058</v>
      </c>
      <c r="C467" s="83"/>
    </row>
    <row r="468" s="111" customFormat="1" ht="17.25" customHeight="1" spans="1:3">
      <c r="A468" s="88">
        <v>2060399</v>
      </c>
      <c r="B468" s="88" t="s">
        <v>1059</v>
      </c>
      <c r="C468" s="83"/>
    </row>
    <row r="469" s="111" customFormat="1" ht="17.25" customHeight="1" spans="1:3">
      <c r="A469" s="88">
        <v>20604</v>
      </c>
      <c r="B469" s="78" t="s">
        <v>1060</v>
      </c>
      <c r="C469" s="80">
        <f>SUM(C470:C473)</f>
        <v>20</v>
      </c>
    </row>
    <row r="470" s="111" customFormat="1" ht="17.25" customHeight="1" spans="1:3">
      <c r="A470" s="88">
        <v>2060401</v>
      </c>
      <c r="B470" s="88" t="s">
        <v>1047</v>
      </c>
      <c r="C470" s="83"/>
    </row>
    <row r="471" s="111" customFormat="1" ht="17.25" customHeight="1" spans="1:3">
      <c r="A471" s="88">
        <v>2060404</v>
      </c>
      <c r="B471" s="88" t="s">
        <v>1061</v>
      </c>
      <c r="C471" s="83">
        <v>20</v>
      </c>
    </row>
    <row r="472" s="111" customFormat="1" ht="17.25" customHeight="1" spans="1:3">
      <c r="A472" s="88">
        <v>2060405</v>
      </c>
      <c r="B472" s="88" t="s">
        <v>1062</v>
      </c>
      <c r="C472" s="83"/>
    </row>
    <row r="473" s="111" customFormat="1" ht="17.25" customHeight="1" spans="1:3">
      <c r="A473" s="88">
        <v>2060499</v>
      </c>
      <c r="B473" s="88" t="s">
        <v>1063</v>
      </c>
      <c r="C473" s="83"/>
    </row>
    <row r="474" s="111" customFormat="1" ht="17.25" customHeight="1" spans="1:3">
      <c r="A474" s="88">
        <v>20605</v>
      </c>
      <c r="B474" s="78" t="s">
        <v>1064</v>
      </c>
      <c r="C474" s="80">
        <f>SUM(C475:C478)</f>
        <v>155</v>
      </c>
    </row>
    <row r="475" s="111" customFormat="1" ht="17.25" customHeight="1" spans="1:3">
      <c r="A475" s="88">
        <v>2060501</v>
      </c>
      <c r="B475" s="88" t="s">
        <v>1047</v>
      </c>
      <c r="C475" s="83"/>
    </row>
    <row r="476" s="111" customFormat="1" ht="17.25" customHeight="1" spans="1:3">
      <c r="A476" s="88">
        <v>2060502</v>
      </c>
      <c r="B476" s="88" t="s">
        <v>1065</v>
      </c>
      <c r="C476" s="83"/>
    </row>
    <row r="477" s="111" customFormat="1" ht="17.25" customHeight="1" spans="1:3">
      <c r="A477" s="88">
        <v>2060503</v>
      </c>
      <c r="B477" s="88" t="s">
        <v>1066</v>
      </c>
      <c r="C477" s="83"/>
    </row>
    <row r="478" s="111" customFormat="1" ht="17.25" customHeight="1" spans="1:3">
      <c r="A478" s="88">
        <v>2060599</v>
      </c>
      <c r="B478" s="88" t="s">
        <v>1067</v>
      </c>
      <c r="C478" s="83">
        <v>155</v>
      </c>
    </row>
    <row r="479" s="111" customFormat="1" ht="17.25" customHeight="1" spans="1:3">
      <c r="A479" s="88">
        <v>20606</v>
      </c>
      <c r="B479" s="78" t="s">
        <v>1068</v>
      </c>
      <c r="C479" s="80">
        <f>SUM(C480:C483)</f>
        <v>0</v>
      </c>
    </row>
    <row r="480" s="111" customFormat="1" ht="17.25" customHeight="1" spans="1:3">
      <c r="A480" s="88">
        <v>2060601</v>
      </c>
      <c r="B480" s="88" t="s">
        <v>1069</v>
      </c>
      <c r="C480" s="83"/>
    </row>
    <row r="481" s="111" customFormat="1" ht="17.25" customHeight="1" spans="1:3">
      <c r="A481" s="88">
        <v>2060602</v>
      </c>
      <c r="B481" s="88" t="s">
        <v>1070</v>
      </c>
      <c r="C481" s="83"/>
    </row>
    <row r="482" s="111" customFormat="1" ht="17.25" customHeight="1" spans="1:3">
      <c r="A482" s="88">
        <v>2060603</v>
      </c>
      <c r="B482" s="88" t="s">
        <v>1071</v>
      </c>
      <c r="C482" s="83"/>
    </row>
    <row r="483" s="111" customFormat="1" ht="17.25" customHeight="1" spans="1:3">
      <c r="A483" s="88">
        <v>2060699</v>
      </c>
      <c r="B483" s="88" t="s">
        <v>1072</v>
      </c>
      <c r="C483" s="83"/>
    </row>
    <row r="484" s="111" customFormat="1" ht="17.25" customHeight="1" spans="1:3">
      <c r="A484" s="88">
        <v>20607</v>
      </c>
      <c r="B484" s="78" t="s">
        <v>1073</v>
      </c>
      <c r="C484" s="80">
        <f>SUM(C485:C490)</f>
        <v>180</v>
      </c>
    </row>
    <row r="485" s="111" customFormat="1" ht="17.25" customHeight="1" spans="1:3">
      <c r="A485" s="88">
        <v>2060701</v>
      </c>
      <c r="B485" s="88" t="s">
        <v>1047</v>
      </c>
      <c r="C485" s="83">
        <v>112</v>
      </c>
    </row>
    <row r="486" s="111" customFormat="1" ht="17.25" customHeight="1" spans="1:3">
      <c r="A486" s="88">
        <v>2060702</v>
      </c>
      <c r="B486" s="88" t="s">
        <v>1074</v>
      </c>
      <c r="C486" s="83">
        <v>63</v>
      </c>
    </row>
    <row r="487" s="111" customFormat="1" ht="17.25" customHeight="1" spans="1:3">
      <c r="A487" s="88">
        <v>2060703</v>
      </c>
      <c r="B487" s="88" t="s">
        <v>1075</v>
      </c>
      <c r="C487" s="83"/>
    </row>
    <row r="488" s="111" customFormat="1" ht="17.25" customHeight="1" spans="1:3">
      <c r="A488" s="88">
        <v>2060704</v>
      </c>
      <c r="B488" s="88" t="s">
        <v>1076</v>
      </c>
      <c r="C488" s="83"/>
    </row>
    <row r="489" s="111" customFormat="1" ht="17.25" customHeight="1" spans="1:3">
      <c r="A489" s="88">
        <v>2060705</v>
      </c>
      <c r="B489" s="88" t="s">
        <v>1077</v>
      </c>
      <c r="C489" s="83">
        <v>5</v>
      </c>
    </row>
    <row r="490" s="111" customFormat="1" ht="17.25" customHeight="1" spans="1:3">
      <c r="A490" s="88">
        <v>2060799</v>
      </c>
      <c r="B490" s="88" t="s">
        <v>1078</v>
      </c>
      <c r="C490" s="83"/>
    </row>
    <row r="491" s="111" customFormat="1" ht="17.25" customHeight="1" spans="1:3">
      <c r="A491" s="88">
        <v>20608</v>
      </c>
      <c r="B491" s="78" t="s">
        <v>1079</v>
      </c>
      <c r="C491" s="80">
        <f>SUM(C492:C494)</f>
        <v>0</v>
      </c>
    </row>
    <row r="492" s="111" customFormat="1" ht="17.25" customHeight="1" spans="1:3">
      <c r="A492" s="88">
        <v>2060801</v>
      </c>
      <c r="B492" s="88" t="s">
        <v>1080</v>
      </c>
      <c r="C492" s="83"/>
    </row>
    <row r="493" s="111" customFormat="1" ht="17.25" customHeight="1" spans="1:3">
      <c r="A493" s="88">
        <v>2060802</v>
      </c>
      <c r="B493" s="88" t="s">
        <v>1081</v>
      </c>
      <c r="C493" s="83"/>
    </row>
    <row r="494" s="111" customFormat="1" ht="17.25" customHeight="1" spans="1:3">
      <c r="A494" s="88">
        <v>2060899</v>
      </c>
      <c r="B494" s="88" t="s">
        <v>1082</v>
      </c>
      <c r="C494" s="83"/>
    </row>
    <row r="495" s="111" customFormat="1" ht="17.25" customHeight="1" spans="1:3">
      <c r="A495" s="88">
        <v>20609</v>
      </c>
      <c r="B495" s="78" t="s">
        <v>1083</v>
      </c>
      <c r="C495" s="80">
        <f>SUM(C496:C498)</f>
        <v>0</v>
      </c>
    </row>
    <row r="496" s="111" customFormat="1" ht="17.25" customHeight="1" spans="1:3">
      <c r="A496" s="88">
        <v>2060901</v>
      </c>
      <c r="B496" s="88" t="s">
        <v>1084</v>
      </c>
      <c r="C496" s="83"/>
    </row>
    <row r="497" s="111" customFormat="1" ht="17.25" customHeight="1" spans="1:3">
      <c r="A497" s="88">
        <v>2060902</v>
      </c>
      <c r="B497" s="88" t="s">
        <v>1085</v>
      </c>
      <c r="C497" s="83"/>
    </row>
    <row r="498" s="111" customFormat="1" ht="17.25" customHeight="1" spans="1:3">
      <c r="A498" s="88">
        <v>2060999</v>
      </c>
      <c r="B498" s="88" t="s">
        <v>1086</v>
      </c>
      <c r="C498" s="83"/>
    </row>
    <row r="499" s="111" customFormat="1" ht="17.25" customHeight="1" spans="1:3">
      <c r="A499" s="88">
        <v>20699</v>
      </c>
      <c r="B499" s="78" t="s">
        <v>1087</v>
      </c>
      <c r="C499" s="80">
        <f>SUM(C500:C503)</f>
        <v>5916</v>
      </c>
    </row>
    <row r="500" s="111" customFormat="1" ht="17.25" customHeight="1" spans="1:3">
      <c r="A500" s="88">
        <v>2069901</v>
      </c>
      <c r="B500" s="88" t="s">
        <v>1088</v>
      </c>
      <c r="C500" s="83"/>
    </row>
    <row r="501" s="111" customFormat="1" ht="17.25" customHeight="1" spans="1:3">
      <c r="A501" s="88">
        <v>2069902</v>
      </c>
      <c r="B501" s="88" t="s">
        <v>1089</v>
      </c>
      <c r="C501" s="83"/>
    </row>
    <row r="502" s="111" customFormat="1" ht="17.25" customHeight="1" spans="1:3">
      <c r="A502" s="88">
        <v>2069903</v>
      </c>
      <c r="B502" s="88" t="s">
        <v>1090</v>
      </c>
      <c r="C502" s="83"/>
    </row>
    <row r="503" s="111" customFormat="1" ht="17.25" customHeight="1" spans="1:3">
      <c r="A503" s="88">
        <v>2069999</v>
      </c>
      <c r="B503" s="88" t="s">
        <v>1091</v>
      </c>
      <c r="C503" s="83">
        <v>5916</v>
      </c>
    </row>
    <row r="504" s="111" customFormat="1" ht="17.25" customHeight="1" spans="1:3">
      <c r="A504" s="88">
        <v>207</v>
      </c>
      <c r="B504" s="78" t="s">
        <v>1092</v>
      </c>
      <c r="C504" s="80">
        <f>SUM(C505,C521,C529,C540,C549,C557)</f>
        <v>4780</v>
      </c>
    </row>
    <row r="505" s="111" customFormat="1" ht="17.25" customHeight="1" spans="1:3">
      <c r="A505" s="88">
        <v>20701</v>
      </c>
      <c r="B505" s="78" t="s">
        <v>1093</v>
      </c>
      <c r="C505" s="80">
        <f>SUM(C506:C520)</f>
        <v>1137</v>
      </c>
    </row>
    <row r="506" s="111" customFormat="1" ht="17.25" customHeight="1" spans="1:3">
      <c r="A506" s="88">
        <v>2070101</v>
      </c>
      <c r="B506" s="88" t="s">
        <v>762</v>
      </c>
      <c r="C506" s="83">
        <v>601</v>
      </c>
    </row>
    <row r="507" s="111" customFormat="1" ht="17.25" customHeight="1" spans="1:3">
      <c r="A507" s="88">
        <v>2070102</v>
      </c>
      <c r="B507" s="88" t="s">
        <v>763</v>
      </c>
      <c r="C507" s="83">
        <v>26</v>
      </c>
    </row>
    <row r="508" s="111" customFormat="1" ht="17.25" customHeight="1" spans="1:3">
      <c r="A508" s="88">
        <v>2070103</v>
      </c>
      <c r="B508" s="88" t="s">
        <v>764</v>
      </c>
      <c r="C508" s="83"/>
    </row>
    <row r="509" s="111" customFormat="1" ht="17.25" customHeight="1" spans="1:3">
      <c r="A509" s="88">
        <v>2070104</v>
      </c>
      <c r="B509" s="88" t="s">
        <v>1094</v>
      </c>
      <c r="C509" s="83">
        <v>70</v>
      </c>
    </row>
    <row r="510" s="111" customFormat="1" ht="17.25" customHeight="1" spans="1:3">
      <c r="A510" s="88">
        <v>2070105</v>
      </c>
      <c r="B510" s="88" t="s">
        <v>1095</v>
      </c>
      <c r="C510" s="83">
        <v>12</v>
      </c>
    </row>
    <row r="511" s="111" customFormat="1" ht="17.25" customHeight="1" spans="1:3">
      <c r="A511" s="88">
        <v>2070106</v>
      </c>
      <c r="B511" s="88" t="s">
        <v>1096</v>
      </c>
      <c r="C511" s="83"/>
    </row>
    <row r="512" s="111" customFormat="1" ht="17.25" customHeight="1" spans="1:3">
      <c r="A512" s="88">
        <v>2070107</v>
      </c>
      <c r="B512" s="88" t="s">
        <v>1097</v>
      </c>
      <c r="C512" s="83"/>
    </row>
    <row r="513" s="111" customFormat="1" ht="17.25" customHeight="1" spans="1:3">
      <c r="A513" s="88">
        <v>2070108</v>
      </c>
      <c r="B513" s="88" t="s">
        <v>1098</v>
      </c>
      <c r="C513" s="83"/>
    </row>
    <row r="514" s="111" customFormat="1" ht="17.25" customHeight="1" spans="1:3">
      <c r="A514" s="88">
        <v>2070109</v>
      </c>
      <c r="B514" s="88" t="s">
        <v>1099</v>
      </c>
      <c r="C514" s="83"/>
    </row>
    <row r="515" s="111" customFormat="1" ht="17.25" customHeight="1" spans="1:3">
      <c r="A515" s="88">
        <v>2070110</v>
      </c>
      <c r="B515" s="88" t="s">
        <v>1100</v>
      </c>
      <c r="C515" s="83"/>
    </row>
    <row r="516" s="111" customFormat="1" ht="17.25" customHeight="1" spans="1:3">
      <c r="A516" s="88">
        <v>2070111</v>
      </c>
      <c r="B516" s="88" t="s">
        <v>1101</v>
      </c>
      <c r="C516" s="83">
        <v>33</v>
      </c>
    </row>
    <row r="517" s="111" customFormat="1" ht="17.25" customHeight="1" spans="1:3">
      <c r="A517" s="88">
        <v>2070112</v>
      </c>
      <c r="B517" s="88" t="s">
        <v>1102</v>
      </c>
      <c r="C517" s="83"/>
    </row>
    <row r="518" s="111" customFormat="1" ht="17.25" customHeight="1" spans="1:3">
      <c r="A518" s="88">
        <v>2070113</v>
      </c>
      <c r="B518" s="88" t="s">
        <v>1103</v>
      </c>
      <c r="C518" s="83"/>
    </row>
    <row r="519" s="111" customFormat="1" ht="17.25" customHeight="1" spans="1:3">
      <c r="A519" s="88">
        <v>2070114</v>
      </c>
      <c r="B519" s="88" t="s">
        <v>1104</v>
      </c>
      <c r="C519" s="83"/>
    </row>
    <row r="520" s="111" customFormat="1" ht="17.25" customHeight="1" spans="1:3">
      <c r="A520" s="88">
        <v>2070199</v>
      </c>
      <c r="B520" s="88" t="s">
        <v>1105</v>
      </c>
      <c r="C520" s="83">
        <v>395</v>
      </c>
    </row>
    <row r="521" s="111" customFormat="1" ht="17.25" customHeight="1" spans="1:3">
      <c r="A521" s="88">
        <v>20702</v>
      </c>
      <c r="B521" s="78" t="s">
        <v>1106</v>
      </c>
      <c r="C521" s="80">
        <f>SUM(C522:C528)</f>
        <v>1146</v>
      </c>
    </row>
    <row r="522" s="111" customFormat="1" ht="17.25" customHeight="1" spans="1:3">
      <c r="A522" s="88">
        <v>2070201</v>
      </c>
      <c r="B522" s="88" t="s">
        <v>762</v>
      </c>
      <c r="C522" s="83"/>
    </row>
    <row r="523" s="111" customFormat="1" ht="17.25" customHeight="1" spans="1:3">
      <c r="A523" s="88">
        <v>2070202</v>
      </c>
      <c r="B523" s="88" t="s">
        <v>763</v>
      </c>
      <c r="C523" s="83">
        <v>33</v>
      </c>
    </row>
    <row r="524" s="111" customFormat="1" ht="17.25" customHeight="1" spans="1:3">
      <c r="A524" s="88">
        <v>2070203</v>
      </c>
      <c r="B524" s="88" t="s">
        <v>764</v>
      </c>
      <c r="C524" s="83"/>
    </row>
    <row r="525" s="111" customFormat="1" ht="17.25" customHeight="1" spans="1:3">
      <c r="A525" s="88">
        <v>2070204</v>
      </c>
      <c r="B525" s="88" t="s">
        <v>1107</v>
      </c>
      <c r="C525" s="83">
        <v>188</v>
      </c>
    </row>
    <row r="526" s="111" customFormat="1" ht="17.25" customHeight="1" spans="1:3">
      <c r="A526" s="88">
        <v>2070205</v>
      </c>
      <c r="B526" s="88" t="s">
        <v>1108</v>
      </c>
      <c r="C526" s="83"/>
    </row>
    <row r="527" s="111" customFormat="1" ht="17.25" customHeight="1" spans="1:3">
      <c r="A527" s="88">
        <v>2070206</v>
      </c>
      <c r="B527" s="88" t="s">
        <v>1109</v>
      </c>
      <c r="C527" s="83"/>
    </row>
    <row r="528" s="111" customFormat="1" ht="17.25" customHeight="1" spans="1:3">
      <c r="A528" s="88">
        <v>2070299</v>
      </c>
      <c r="B528" s="88" t="s">
        <v>1110</v>
      </c>
      <c r="C528" s="83">
        <v>925</v>
      </c>
    </row>
    <row r="529" s="111" customFormat="1" ht="17.25" customHeight="1" spans="1:3">
      <c r="A529" s="88">
        <v>20703</v>
      </c>
      <c r="B529" s="78" t="s">
        <v>1111</v>
      </c>
      <c r="C529" s="80">
        <f>SUM(C530:C539)</f>
        <v>253</v>
      </c>
    </row>
    <row r="530" s="111" customFormat="1" ht="17.25" customHeight="1" spans="1:3">
      <c r="A530" s="88">
        <v>2070301</v>
      </c>
      <c r="B530" s="88" t="s">
        <v>762</v>
      </c>
      <c r="C530" s="83">
        <v>53</v>
      </c>
    </row>
    <row r="531" s="111" customFormat="1" ht="17.25" customHeight="1" spans="1:3">
      <c r="A531" s="88">
        <v>2070302</v>
      </c>
      <c r="B531" s="88" t="s">
        <v>763</v>
      </c>
      <c r="C531" s="83">
        <v>22</v>
      </c>
    </row>
    <row r="532" s="111" customFormat="1" ht="17.25" customHeight="1" spans="1:3">
      <c r="A532" s="88">
        <v>2070303</v>
      </c>
      <c r="B532" s="88" t="s">
        <v>764</v>
      </c>
      <c r="C532" s="83"/>
    </row>
    <row r="533" s="111" customFormat="1" ht="17.25" customHeight="1" spans="1:3">
      <c r="A533" s="88">
        <v>2070304</v>
      </c>
      <c r="B533" s="88" t="s">
        <v>1112</v>
      </c>
      <c r="C533" s="83"/>
    </row>
    <row r="534" s="111" customFormat="1" ht="17.25" customHeight="1" spans="1:3">
      <c r="A534" s="88">
        <v>2070305</v>
      </c>
      <c r="B534" s="88" t="s">
        <v>1113</v>
      </c>
      <c r="C534" s="83"/>
    </row>
    <row r="535" s="111" customFormat="1" ht="17.25" customHeight="1" spans="1:3">
      <c r="A535" s="88">
        <v>2070306</v>
      </c>
      <c r="B535" s="88" t="s">
        <v>1114</v>
      </c>
      <c r="C535" s="83"/>
    </row>
    <row r="536" s="111" customFormat="1" ht="17.25" customHeight="1" spans="1:3">
      <c r="A536" s="88">
        <v>2070307</v>
      </c>
      <c r="B536" s="88" t="s">
        <v>1115</v>
      </c>
      <c r="C536" s="83">
        <v>73</v>
      </c>
    </row>
    <row r="537" s="111" customFormat="1" ht="17.25" customHeight="1" spans="1:3">
      <c r="A537" s="88">
        <v>2070308</v>
      </c>
      <c r="B537" s="88" t="s">
        <v>1116</v>
      </c>
      <c r="C537" s="83"/>
    </row>
    <row r="538" s="111" customFormat="1" ht="17.25" customHeight="1" spans="1:3">
      <c r="A538" s="88">
        <v>2070309</v>
      </c>
      <c r="B538" s="88" t="s">
        <v>1117</v>
      </c>
      <c r="C538" s="83"/>
    </row>
    <row r="539" s="111" customFormat="1" ht="17.25" customHeight="1" spans="1:3">
      <c r="A539" s="88">
        <v>2070399</v>
      </c>
      <c r="B539" s="88" t="s">
        <v>1118</v>
      </c>
      <c r="C539" s="83">
        <v>105</v>
      </c>
    </row>
    <row r="540" s="111" customFormat="1" ht="17.25" customHeight="1" spans="1:3">
      <c r="A540" s="88">
        <v>20706</v>
      </c>
      <c r="B540" s="89" t="s">
        <v>1119</v>
      </c>
      <c r="C540" s="80">
        <f>SUM(C541:C548)</f>
        <v>1</v>
      </c>
    </row>
    <row r="541" s="111" customFormat="1" ht="17.25" customHeight="1" spans="1:3">
      <c r="A541" s="88">
        <v>2070601</v>
      </c>
      <c r="B541" s="90" t="s">
        <v>762</v>
      </c>
      <c r="C541" s="83"/>
    </row>
    <row r="542" s="111" customFormat="1" ht="17.25" customHeight="1" spans="1:3">
      <c r="A542" s="88">
        <v>2070602</v>
      </c>
      <c r="B542" s="90" t="s">
        <v>763</v>
      </c>
      <c r="C542" s="83"/>
    </row>
    <row r="543" s="111" customFormat="1" ht="17.25" customHeight="1" spans="1:3">
      <c r="A543" s="88">
        <v>2070603</v>
      </c>
      <c r="B543" s="90" t="s">
        <v>764</v>
      </c>
      <c r="C543" s="83"/>
    </row>
    <row r="544" s="111" customFormat="1" ht="17.25" customHeight="1" spans="1:3">
      <c r="A544" s="88">
        <v>2070604</v>
      </c>
      <c r="B544" s="90" t="s">
        <v>1120</v>
      </c>
      <c r="C544" s="83"/>
    </row>
    <row r="545" s="111" customFormat="1" ht="17.25" customHeight="1" spans="1:3">
      <c r="A545" s="88">
        <v>2070605</v>
      </c>
      <c r="B545" s="90" t="s">
        <v>1121</v>
      </c>
      <c r="C545" s="83"/>
    </row>
    <row r="546" s="111" customFormat="1" ht="17.25" customHeight="1" spans="1:3">
      <c r="A546" s="88">
        <v>2070606</v>
      </c>
      <c r="B546" s="90" t="s">
        <v>1122</v>
      </c>
      <c r="C546" s="83"/>
    </row>
    <row r="547" s="111" customFormat="1" ht="17.25" customHeight="1" spans="1:3">
      <c r="A547" s="88">
        <v>2070607</v>
      </c>
      <c r="B547" s="90" t="s">
        <v>1123</v>
      </c>
      <c r="C547" s="83"/>
    </row>
    <row r="548" s="111" customFormat="1" ht="17.25" customHeight="1" spans="1:3">
      <c r="A548" s="88">
        <v>2070699</v>
      </c>
      <c r="B548" s="90" t="s">
        <v>1124</v>
      </c>
      <c r="C548" s="83">
        <v>1</v>
      </c>
    </row>
    <row r="549" s="111" customFormat="1" ht="17.25" customHeight="1" spans="1:3">
      <c r="A549" s="88">
        <v>20708</v>
      </c>
      <c r="B549" s="89" t="s">
        <v>1125</v>
      </c>
      <c r="C549" s="80">
        <f>SUM(C550:C556)</f>
        <v>508</v>
      </c>
    </row>
    <row r="550" s="111" customFormat="1" ht="17.25" customHeight="1" spans="1:3">
      <c r="A550" s="88">
        <v>2070801</v>
      </c>
      <c r="B550" s="90" t="s">
        <v>762</v>
      </c>
      <c r="C550" s="83">
        <v>433</v>
      </c>
    </row>
    <row r="551" s="111" customFormat="1" ht="17.25" customHeight="1" spans="1:3">
      <c r="A551" s="88">
        <v>2070802</v>
      </c>
      <c r="B551" s="90" t="s">
        <v>763</v>
      </c>
      <c r="C551" s="83"/>
    </row>
    <row r="552" s="111" customFormat="1" ht="17.25" customHeight="1" spans="1:3">
      <c r="A552" s="88">
        <v>2070803</v>
      </c>
      <c r="B552" s="90" t="s">
        <v>764</v>
      </c>
      <c r="C552" s="83"/>
    </row>
    <row r="553" s="111" customFormat="1" ht="17.25" customHeight="1" spans="1:3">
      <c r="A553" s="88">
        <v>2070806</v>
      </c>
      <c r="B553" s="90" t="s">
        <v>1126</v>
      </c>
      <c r="C553" s="83"/>
    </row>
    <row r="554" s="111" customFormat="1" ht="17.25" customHeight="1" spans="1:3">
      <c r="A554" s="88">
        <v>2070807</v>
      </c>
      <c r="B554" s="90" t="s">
        <v>1127</v>
      </c>
      <c r="C554" s="83"/>
    </row>
    <row r="555" s="111" customFormat="1" ht="17.25" customHeight="1" spans="1:3">
      <c r="A555" s="88">
        <v>2070808</v>
      </c>
      <c r="B555" s="90" t="s">
        <v>1128</v>
      </c>
      <c r="C555" s="83"/>
    </row>
    <row r="556" s="111" customFormat="1" ht="17.25" customHeight="1" spans="1:3">
      <c r="A556" s="88">
        <v>2070899</v>
      </c>
      <c r="B556" s="90" t="s">
        <v>1129</v>
      </c>
      <c r="C556" s="83">
        <v>75</v>
      </c>
    </row>
    <row r="557" s="111" customFormat="1" ht="17.25" customHeight="1" spans="1:3">
      <c r="A557" s="88">
        <v>20799</v>
      </c>
      <c r="B557" s="78" t="s">
        <v>1130</v>
      </c>
      <c r="C557" s="80">
        <f>SUM(C558:C560)</f>
        <v>1735</v>
      </c>
    </row>
    <row r="558" s="111" customFormat="1" ht="17.25" customHeight="1" spans="1:3">
      <c r="A558" s="88">
        <v>2079902</v>
      </c>
      <c r="B558" s="88" t="s">
        <v>1131</v>
      </c>
      <c r="C558" s="83"/>
    </row>
    <row r="559" s="111" customFormat="1" ht="17.25" customHeight="1" spans="1:3">
      <c r="A559" s="88">
        <v>2079903</v>
      </c>
      <c r="B559" s="88" t="s">
        <v>1132</v>
      </c>
      <c r="C559" s="83"/>
    </row>
    <row r="560" s="111" customFormat="1" ht="17.25" customHeight="1" spans="1:3">
      <c r="A560" s="88">
        <v>2079999</v>
      </c>
      <c r="B560" s="88" t="s">
        <v>1133</v>
      </c>
      <c r="C560" s="83">
        <v>1735</v>
      </c>
    </row>
    <row r="561" s="111" customFormat="1" ht="17.25" customHeight="1" spans="1:3">
      <c r="A561" s="88">
        <v>208</v>
      </c>
      <c r="B561" s="78" t="s">
        <v>1134</v>
      </c>
      <c r="C561" s="80">
        <f>SUM(C562,C581,C589,C591,C600,C604,C614,C623,C630,C638,C647,C653,C656,C659,C662,C665,C668,C672,C676,C685,C688)</f>
        <v>38954</v>
      </c>
    </row>
    <row r="562" s="111" customFormat="1" ht="17.25" customHeight="1" spans="1:3">
      <c r="A562" s="88">
        <v>20801</v>
      </c>
      <c r="B562" s="78" t="s">
        <v>1135</v>
      </c>
      <c r="C562" s="80">
        <f>SUM(C563:C580)</f>
        <v>1175</v>
      </c>
    </row>
    <row r="563" s="111" customFormat="1" ht="17.25" customHeight="1" spans="1:3">
      <c r="A563" s="88">
        <v>2080101</v>
      </c>
      <c r="B563" s="88" t="s">
        <v>762</v>
      </c>
      <c r="C563" s="83">
        <v>861</v>
      </c>
    </row>
    <row r="564" s="111" customFormat="1" ht="17.25" customHeight="1" spans="1:3">
      <c r="A564" s="88">
        <v>2080102</v>
      </c>
      <c r="B564" s="88" t="s">
        <v>763</v>
      </c>
      <c r="C564" s="83">
        <v>97</v>
      </c>
    </row>
    <row r="565" s="111" customFormat="1" ht="17.25" customHeight="1" spans="1:3">
      <c r="A565" s="88">
        <v>2080103</v>
      </c>
      <c r="B565" s="88" t="s">
        <v>764</v>
      </c>
      <c r="C565" s="83"/>
    </row>
    <row r="566" s="111" customFormat="1" ht="17.25" customHeight="1" spans="1:3">
      <c r="A566" s="88">
        <v>2080104</v>
      </c>
      <c r="B566" s="88" t="s">
        <v>1136</v>
      </c>
      <c r="C566" s="83"/>
    </row>
    <row r="567" s="111" customFormat="1" ht="17.25" customHeight="1" spans="1:3">
      <c r="A567" s="88">
        <v>2080105</v>
      </c>
      <c r="B567" s="88" t="s">
        <v>1137</v>
      </c>
      <c r="C567" s="83"/>
    </row>
    <row r="568" s="111" customFormat="1" ht="17.25" customHeight="1" spans="1:3">
      <c r="A568" s="88">
        <v>2080106</v>
      </c>
      <c r="B568" s="88" t="s">
        <v>1138</v>
      </c>
      <c r="C568" s="83"/>
    </row>
    <row r="569" s="111" customFormat="1" ht="17.25" customHeight="1" spans="1:3">
      <c r="A569" s="88">
        <v>2080107</v>
      </c>
      <c r="B569" s="88" t="s">
        <v>1139</v>
      </c>
      <c r="C569" s="83"/>
    </row>
    <row r="570" s="111" customFormat="1" ht="17.25" customHeight="1" spans="1:3">
      <c r="A570" s="88">
        <v>2080108</v>
      </c>
      <c r="B570" s="88" t="s">
        <v>802</v>
      </c>
      <c r="C570" s="83"/>
    </row>
    <row r="571" s="111" customFormat="1" ht="17.25" customHeight="1" spans="1:3">
      <c r="A571" s="88">
        <v>2080109</v>
      </c>
      <c r="B571" s="88" t="s">
        <v>1140</v>
      </c>
      <c r="C571" s="83"/>
    </row>
    <row r="572" s="111" customFormat="1" ht="17.25" customHeight="1" spans="1:3">
      <c r="A572" s="88">
        <v>2080110</v>
      </c>
      <c r="B572" s="88" t="s">
        <v>1141</v>
      </c>
      <c r="C572" s="83"/>
    </row>
    <row r="573" s="111" customFormat="1" ht="17.25" customHeight="1" spans="1:3">
      <c r="A573" s="88">
        <v>2080111</v>
      </c>
      <c r="B573" s="88" t="s">
        <v>1142</v>
      </c>
      <c r="C573" s="83"/>
    </row>
    <row r="574" s="111" customFormat="1" ht="17.25" customHeight="1" spans="1:3">
      <c r="A574" s="88">
        <v>2080112</v>
      </c>
      <c r="B574" s="88" t="s">
        <v>1143</v>
      </c>
      <c r="C574" s="83"/>
    </row>
    <row r="575" s="111" customFormat="1" ht="17.25" customHeight="1" spans="1:3">
      <c r="A575" s="88">
        <v>2080113</v>
      </c>
      <c r="B575" s="88" t="s">
        <v>1144</v>
      </c>
      <c r="C575" s="83"/>
    </row>
    <row r="576" s="111" customFormat="1" ht="17.25" customHeight="1" spans="1:3">
      <c r="A576" s="88">
        <v>2080114</v>
      </c>
      <c r="B576" s="88" t="s">
        <v>1145</v>
      </c>
      <c r="C576" s="83"/>
    </row>
    <row r="577" s="111" customFormat="1" ht="17.25" customHeight="1" spans="1:3">
      <c r="A577" s="88">
        <v>2080115</v>
      </c>
      <c r="B577" s="88" t="s">
        <v>1146</v>
      </c>
      <c r="C577" s="83"/>
    </row>
    <row r="578" s="111" customFormat="1" ht="17.25" customHeight="1" spans="1:3">
      <c r="A578" s="88">
        <v>2080116</v>
      </c>
      <c r="B578" s="88" t="s">
        <v>1147</v>
      </c>
      <c r="C578" s="83"/>
    </row>
    <row r="579" s="111" customFormat="1" ht="17.25" customHeight="1" spans="1:3">
      <c r="A579" s="88">
        <v>2080150</v>
      </c>
      <c r="B579" s="88" t="s">
        <v>771</v>
      </c>
      <c r="C579" s="83"/>
    </row>
    <row r="580" s="111" customFormat="1" ht="17.25" customHeight="1" spans="1:3">
      <c r="A580" s="88">
        <v>2080199</v>
      </c>
      <c r="B580" s="88" t="s">
        <v>1148</v>
      </c>
      <c r="C580" s="83">
        <v>217</v>
      </c>
    </row>
    <row r="581" s="111" customFormat="1" ht="17.25" customHeight="1" spans="1:3">
      <c r="A581" s="88">
        <v>20802</v>
      </c>
      <c r="B581" s="78" t="s">
        <v>1149</v>
      </c>
      <c r="C581" s="80">
        <f>SUM(C582:C588)</f>
        <v>1559</v>
      </c>
    </row>
    <row r="582" s="111" customFormat="1" ht="17.25" customHeight="1" spans="1:3">
      <c r="A582" s="88">
        <v>2080201</v>
      </c>
      <c r="B582" s="88" t="s">
        <v>762</v>
      </c>
      <c r="C582" s="83">
        <v>536</v>
      </c>
    </row>
    <row r="583" s="111" customFormat="1" ht="17.25" customHeight="1" spans="1:3">
      <c r="A583" s="88">
        <v>2080202</v>
      </c>
      <c r="B583" s="88" t="s">
        <v>763</v>
      </c>
      <c r="C583" s="83">
        <v>934</v>
      </c>
    </row>
    <row r="584" s="111" customFormat="1" ht="17.25" customHeight="1" spans="1:3">
      <c r="A584" s="88">
        <v>2080203</v>
      </c>
      <c r="B584" s="88" t="s">
        <v>764</v>
      </c>
      <c r="C584" s="83"/>
    </row>
    <row r="585" s="111" customFormat="1" ht="17.25" customHeight="1" spans="1:3">
      <c r="A585" s="88">
        <v>2080206</v>
      </c>
      <c r="B585" s="88" t="s">
        <v>1150</v>
      </c>
      <c r="C585" s="83"/>
    </row>
    <row r="586" s="111" customFormat="1" ht="17.25" customHeight="1" spans="1:3">
      <c r="A586" s="88">
        <v>2080207</v>
      </c>
      <c r="B586" s="88" t="s">
        <v>1151</v>
      </c>
      <c r="C586" s="83"/>
    </row>
    <row r="587" s="111" customFormat="1" ht="17.25" customHeight="1" spans="1:3">
      <c r="A587" s="88">
        <v>2080208</v>
      </c>
      <c r="B587" s="88" t="s">
        <v>1152</v>
      </c>
      <c r="C587" s="83"/>
    </row>
    <row r="588" s="111" customFormat="1" ht="17.25" customHeight="1" spans="1:3">
      <c r="A588" s="88">
        <v>2080299</v>
      </c>
      <c r="B588" s="88" t="s">
        <v>1153</v>
      </c>
      <c r="C588" s="83">
        <v>89</v>
      </c>
    </row>
    <row r="589" s="111" customFormat="1" ht="17.25" customHeight="1" spans="1:3">
      <c r="A589" s="88">
        <v>20804</v>
      </c>
      <c r="B589" s="78" t="s">
        <v>1154</v>
      </c>
      <c r="C589" s="80">
        <f>C590</f>
        <v>0</v>
      </c>
    </row>
    <row r="590" s="111" customFormat="1" ht="17.25" customHeight="1" spans="1:3">
      <c r="A590" s="88">
        <v>2080402</v>
      </c>
      <c r="B590" s="88" t="s">
        <v>1155</v>
      </c>
      <c r="C590" s="83"/>
    </row>
    <row r="591" s="111" customFormat="1" ht="17.25" customHeight="1" spans="1:3">
      <c r="A591" s="88">
        <v>20805</v>
      </c>
      <c r="B591" s="78" t="s">
        <v>1156</v>
      </c>
      <c r="C591" s="80">
        <f>SUM(C592:C599)</f>
        <v>17633</v>
      </c>
    </row>
    <row r="592" s="111" customFormat="1" ht="17.25" customHeight="1" spans="1:3">
      <c r="A592" s="88">
        <v>2080501</v>
      </c>
      <c r="B592" s="88" t="s">
        <v>1157</v>
      </c>
      <c r="C592" s="83"/>
    </row>
    <row r="593" s="111" customFormat="1" ht="17.25" customHeight="1" spans="1:3">
      <c r="A593" s="88">
        <v>2080502</v>
      </c>
      <c r="B593" s="88" t="s">
        <v>1158</v>
      </c>
      <c r="C593" s="83"/>
    </row>
    <row r="594" s="111" customFormat="1" ht="17.25" customHeight="1" spans="1:3">
      <c r="A594" s="88">
        <v>2080503</v>
      </c>
      <c r="B594" s="88" t="s">
        <v>1159</v>
      </c>
      <c r="C594" s="83"/>
    </row>
    <row r="595" s="111" customFormat="1" ht="17.25" customHeight="1" spans="1:3">
      <c r="A595" s="88">
        <v>2080505</v>
      </c>
      <c r="B595" s="88" t="s">
        <v>1160</v>
      </c>
      <c r="C595" s="83">
        <v>6266</v>
      </c>
    </row>
    <row r="596" s="111" customFormat="1" ht="17.25" customHeight="1" spans="1:3">
      <c r="A596" s="88">
        <v>2080506</v>
      </c>
      <c r="B596" s="88" t="s">
        <v>1161</v>
      </c>
      <c r="C596" s="83"/>
    </row>
    <row r="597" s="111" customFormat="1" ht="17.25" customHeight="1" spans="1:3">
      <c r="A597" s="88">
        <v>2080507</v>
      </c>
      <c r="B597" s="88" t="s">
        <v>1162</v>
      </c>
      <c r="C597" s="83">
        <v>9867</v>
      </c>
    </row>
    <row r="598" s="111" customFormat="1" ht="17.25" customHeight="1" spans="1:3">
      <c r="A598" s="88">
        <v>2080508</v>
      </c>
      <c r="B598" s="88" t="s">
        <v>1163</v>
      </c>
      <c r="C598" s="83">
        <v>1500</v>
      </c>
    </row>
    <row r="599" s="111" customFormat="1" ht="17.25" customHeight="1" spans="1:3">
      <c r="A599" s="88">
        <v>2080599</v>
      </c>
      <c r="B599" s="88" t="s">
        <v>1164</v>
      </c>
      <c r="C599" s="83"/>
    </row>
    <row r="600" s="111" customFormat="1" ht="17.25" customHeight="1" spans="1:3">
      <c r="A600" s="88">
        <v>20806</v>
      </c>
      <c r="B600" s="78" t="s">
        <v>1165</v>
      </c>
      <c r="C600" s="80">
        <f>SUM(C601:C603)</f>
        <v>15</v>
      </c>
    </row>
    <row r="601" s="111" customFormat="1" ht="17.25" customHeight="1" spans="1:3">
      <c r="A601" s="88">
        <v>2080601</v>
      </c>
      <c r="B601" s="88" t="s">
        <v>1166</v>
      </c>
      <c r="C601" s="83"/>
    </row>
    <row r="602" s="111" customFormat="1" ht="17.25" customHeight="1" spans="1:3">
      <c r="A602" s="88">
        <v>2080602</v>
      </c>
      <c r="B602" s="88" t="s">
        <v>1167</v>
      </c>
      <c r="C602" s="83"/>
    </row>
    <row r="603" s="111" customFormat="1" ht="17.25" customHeight="1" spans="1:3">
      <c r="A603" s="88">
        <v>2080699</v>
      </c>
      <c r="B603" s="88" t="s">
        <v>1168</v>
      </c>
      <c r="C603" s="83">
        <v>15</v>
      </c>
    </row>
    <row r="604" s="111" customFormat="1" ht="17.25" customHeight="1" spans="1:3">
      <c r="A604" s="88">
        <v>20807</v>
      </c>
      <c r="B604" s="78" t="s">
        <v>1169</v>
      </c>
      <c r="C604" s="80">
        <f>SUM(C605:C613)</f>
        <v>2334</v>
      </c>
    </row>
    <row r="605" s="111" customFormat="1" ht="17.25" customHeight="1" spans="1:3">
      <c r="A605" s="88">
        <v>2080701</v>
      </c>
      <c r="B605" s="88" t="s">
        <v>1170</v>
      </c>
      <c r="C605" s="83"/>
    </row>
    <row r="606" s="111" customFormat="1" ht="17.25" customHeight="1" spans="1:3">
      <c r="A606" s="88">
        <v>2080702</v>
      </c>
      <c r="B606" s="88" t="s">
        <v>1171</v>
      </c>
      <c r="C606" s="83"/>
    </row>
    <row r="607" s="111" customFormat="1" ht="17.25" customHeight="1" spans="1:3">
      <c r="A607" s="88">
        <v>2080704</v>
      </c>
      <c r="B607" s="88" t="s">
        <v>1172</v>
      </c>
      <c r="C607" s="83"/>
    </row>
    <row r="608" s="111" customFormat="1" ht="17.25" customHeight="1" spans="1:3">
      <c r="A608" s="88">
        <v>2080705</v>
      </c>
      <c r="B608" s="88" t="s">
        <v>1173</v>
      </c>
      <c r="C608" s="83"/>
    </row>
    <row r="609" s="111" customFormat="1" ht="17.25" customHeight="1" spans="1:3">
      <c r="A609" s="88">
        <v>2080709</v>
      </c>
      <c r="B609" s="88" t="s">
        <v>1174</v>
      </c>
      <c r="C609" s="83"/>
    </row>
    <row r="610" s="111" customFormat="1" ht="17.25" customHeight="1" spans="1:3">
      <c r="A610" s="88">
        <v>2080711</v>
      </c>
      <c r="B610" s="88" t="s">
        <v>1175</v>
      </c>
      <c r="C610" s="83"/>
    </row>
    <row r="611" s="111" customFormat="1" ht="17.25" customHeight="1" spans="1:3">
      <c r="A611" s="88">
        <v>2080712</v>
      </c>
      <c r="B611" s="88" t="s">
        <v>1176</v>
      </c>
      <c r="C611" s="83"/>
    </row>
    <row r="612" s="111" customFormat="1" ht="17.25" customHeight="1" spans="1:3">
      <c r="A612" s="88">
        <v>2080713</v>
      </c>
      <c r="B612" s="88" t="s">
        <v>1177</v>
      </c>
      <c r="C612" s="83"/>
    </row>
    <row r="613" s="111" customFormat="1" ht="17.25" customHeight="1" spans="1:3">
      <c r="A613" s="88">
        <v>2080799</v>
      </c>
      <c r="B613" s="88" t="s">
        <v>1178</v>
      </c>
      <c r="C613" s="83">
        <v>2334</v>
      </c>
    </row>
    <row r="614" s="111" customFormat="1" ht="17.25" customHeight="1" spans="1:3">
      <c r="A614" s="88">
        <v>20808</v>
      </c>
      <c r="B614" s="78" t="s">
        <v>1179</v>
      </c>
      <c r="C614" s="80">
        <f>SUM(C615:C622)</f>
        <v>2872</v>
      </c>
    </row>
    <row r="615" s="111" customFormat="1" ht="17.25" customHeight="1" spans="1:3">
      <c r="A615" s="88">
        <v>2080801</v>
      </c>
      <c r="B615" s="88" t="s">
        <v>1180</v>
      </c>
      <c r="C615" s="83">
        <v>873</v>
      </c>
    </row>
    <row r="616" s="111" customFormat="1" ht="17.25" customHeight="1" spans="1:3">
      <c r="A616" s="88">
        <v>2080802</v>
      </c>
      <c r="B616" s="88" t="s">
        <v>1181</v>
      </c>
      <c r="C616" s="83"/>
    </row>
    <row r="617" s="111" customFormat="1" ht="17.25" customHeight="1" spans="1:3">
      <c r="A617" s="88">
        <v>2080803</v>
      </c>
      <c r="B617" s="88" t="s">
        <v>1182</v>
      </c>
      <c r="C617" s="83">
        <v>48</v>
      </c>
    </row>
    <row r="618" s="111" customFormat="1" ht="17.25" customHeight="1" spans="1:3">
      <c r="A618" s="88">
        <v>2080805</v>
      </c>
      <c r="B618" s="88" t="s">
        <v>1183</v>
      </c>
      <c r="C618" s="83">
        <v>211</v>
      </c>
    </row>
    <row r="619" s="111" customFormat="1" ht="17.25" customHeight="1" spans="1:3">
      <c r="A619" s="88">
        <v>2080806</v>
      </c>
      <c r="B619" s="88" t="s">
        <v>1184</v>
      </c>
      <c r="C619" s="83"/>
    </row>
    <row r="620" s="111" customFormat="1" ht="17.25" customHeight="1" spans="1:3">
      <c r="A620" s="88">
        <v>2080807</v>
      </c>
      <c r="B620" s="88" t="s">
        <v>1185</v>
      </c>
      <c r="C620" s="83"/>
    </row>
    <row r="621" s="111" customFormat="1" ht="17.25" customHeight="1" spans="1:3">
      <c r="A621" s="88">
        <v>2080808</v>
      </c>
      <c r="B621" s="88" t="s">
        <v>1186</v>
      </c>
      <c r="C621" s="83"/>
    </row>
    <row r="622" s="111" customFormat="1" ht="17.25" customHeight="1" spans="1:3">
      <c r="A622" s="88">
        <v>2080899</v>
      </c>
      <c r="B622" s="88" t="s">
        <v>1187</v>
      </c>
      <c r="C622" s="83">
        <v>1740</v>
      </c>
    </row>
    <row r="623" s="111" customFormat="1" ht="17.25" customHeight="1" spans="1:3">
      <c r="A623" s="88">
        <v>20809</v>
      </c>
      <c r="B623" s="78" t="s">
        <v>1188</v>
      </c>
      <c r="C623" s="80">
        <f>SUM(C624:C629)</f>
        <v>94</v>
      </c>
    </row>
    <row r="624" s="111" customFormat="1" ht="17.25" customHeight="1" spans="1:3">
      <c r="A624" s="88">
        <v>2080901</v>
      </c>
      <c r="B624" s="88" t="s">
        <v>1189</v>
      </c>
      <c r="C624" s="83"/>
    </row>
    <row r="625" s="111" customFormat="1" ht="17.25" customHeight="1" spans="1:3">
      <c r="A625" s="88">
        <v>2080902</v>
      </c>
      <c r="B625" s="88" t="s">
        <v>1190</v>
      </c>
      <c r="C625" s="83">
        <v>17</v>
      </c>
    </row>
    <row r="626" s="111" customFormat="1" ht="17.25" customHeight="1" spans="1:3">
      <c r="A626" s="88">
        <v>2080903</v>
      </c>
      <c r="B626" s="88" t="s">
        <v>1191</v>
      </c>
      <c r="C626" s="83"/>
    </row>
    <row r="627" s="111" customFormat="1" ht="17.25" customHeight="1" spans="1:3">
      <c r="A627" s="88">
        <v>2080904</v>
      </c>
      <c r="B627" s="88" t="s">
        <v>1192</v>
      </c>
      <c r="C627" s="83">
        <v>6</v>
      </c>
    </row>
    <row r="628" s="111" customFormat="1" ht="17.25" customHeight="1" spans="1:3">
      <c r="A628" s="88">
        <v>2080905</v>
      </c>
      <c r="B628" s="88" t="s">
        <v>1193</v>
      </c>
      <c r="C628" s="83"/>
    </row>
    <row r="629" s="111" customFormat="1" ht="17.25" customHeight="1" spans="1:3">
      <c r="A629" s="88">
        <v>2080999</v>
      </c>
      <c r="B629" s="88" t="s">
        <v>1194</v>
      </c>
      <c r="C629" s="83">
        <v>71</v>
      </c>
    </row>
    <row r="630" s="111" customFormat="1" ht="17.25" customHeight="1" spans="1:3">
      <c r="A630" s="88">
        <v>20810</v>
      </c>
      <c r="B630" s="78" t="s">
        <v>1195</v>
      </c>
      <c r="C630" s="80">
        <f>SUM(C631:C637)</f>
        <v>18</v>
      </c>
    </row>
    <row r="631" s="111" customFormat="1" ht="17.25" customHeight="1" spans="1:3">
      <c r="A631" s="88">
        <v>2081001</v>
      </c>
      <c r="B631" s="88" t="s">
        <v>1196</v>
      </c>
      <c r="C631" s="83"/>
    </row>
    <row r="632" s="111" customFormat="1" ht="17.25" customHeight="1" spans="1:3">
      <c r="A632" s="88">
        <v>2081002</v>
      </c>
      <c r="B632" s="88" t="s">
        <v>1197</v>
      </c>
      <c r="C632" s="83">
        <v>18</v>
      </c>
    </row>
    <row r="633" s="111" customFormat="1" ht="17.25" customHeight="1" spans="1:3">
      <c r="A633" s="88">
        <v>2081003</v>
      </c>
      <c r="B633" s="88" t="s">
        <v>1198</v>
      </c>
      <c r="C633" s="83"/>
    </row>
    <row r="634" s="111" customFormat="1" ht="17.25" customHeight="1" spans="1:3">
      <c r="A634" s="88">
        <v>2081004</v>
      </c>
      <c r="B634" s="88" t="s">
        <v>1199</v>
      </c>
      <c r="C634" s="83"/>
    </row>
    <row r="635" s="111" customFormat="1" ht="17.25" customHeight="1" spans="1:3">
      <c r="A635" s="88">
        <v>2081005</v>
      </c>
      <c r="B635" s="88" t="s">
        <v>1200</v>
      </c>
      <c r="C635" s="83"/>
    </row>
    <row r="636" s="111" customFormat="1" ht="17.25" customHeight="1" spans="1:3">
      <c r="A636" s="88">
        <v>2081006</v>
      </c>
      <c r="B636" s="88" t="s">
        <v>1201</v>
      </c>
      <c r="C636" s="83"/>
    </row>
    <row r="637" s="111" customFormat="1" ht="17.25" customHeight="1" spans="1:3">
      <c r="A637" s="88">
        <v>2081099</v>
      </c>
      <c r="B637" s="88" t="s">
        <v>1202</v>
      </c>
      <c r="C637" s="83"/>
    </row>
    <row r="638" s="111" customFormat="1" ht="17.25" customHeight="1" spans="1:3">
      <c r="A638" s="88">
        <v>20811</v>
      </c>
      <c r="B638" s="78" t="s">
        <v>1203</v>
      </c>
      <c r="C638" s="80">
        <f>SUM(C639:C646)</f>
        <v>1418</v>
      </c>
    </row>
    <row r="639" s="111" customFormat="1" ht="17.25" customHeight="1" spans="1:3">
      <c r="A639" s="88">
        <v>2081101</v>
      </c>
      <c r="B639" s="88" t="s">
        <v>762</v>
      </c>
      <c r="C639" s="83">
        <v>113</v>
      </c>
    </row>
    <row r="640" s="111" customFormat="1" ht="17.25" customHeight="1" spans="1:3">
      <c r="A640" s="88">
        <v>2081102</v>
      </c>
      <c r="B640" s="88" t="s">
        <v>763</v>
      </c>
      <c r="C640" s="83">
        <v>33</v>
      </c>
    </row>
    <row r="641" s="111" customFormat="1" ht="17.25" customHeight="1" spans="1:3">
      <c r="A641" s="88">
        <v>2081103</v>
      </c>
      <c r="B641" s="88" t="s">
        <v>764</v>
      </c>
      <c r="C641" s="83"/>
    </row>
    <row r="642" s="111" customFormat="1" ht="17.25" customHeight="1" spans="1:3">
      <c r="A642" s="88">
        <v>2081104</v>
      </c>
      <c r="B642" s="88" t="s">
        <v>1204</v>
      </c>
      <c r="C642" s="83">
        <v>8</v>
      </c>
    </row>
    <row r="643" s="111" customFormat="1" ht="17.25" customHeight="1" spans="1:3">
      <c r="A643" s="88">
        <v>2081105</v>
      </c>
      <c r="B643" s="88" t="s">
        <v>1205</v>
      </c>
      <c r="C643" s="83">
        <v>17</v>
      </c>
    </row>
    <row r="644" s="111" customFormat="1" ht="17.25" customHeight="1" spans="1:3">
      <c r="A644" s="88">
        <v>2081106</v>
      </c>
      <c r="B644" s="88" t="s">
        <v>1206</v>
      </c>
      <c r="C644" s="83"/>
    </row>
    <row r="645" s="111" customFormat="1" ht="17.25" customHeight="1" spans="1:3">
      <c r="A645" s="88">
        <v>2081107</v>
      </c>
      <c r="B645" s="88" t="s">
        <v>1207</v>
      </c>
      <c r="C645" s="83">
        <v>397</v>
      </c>
    </row>
    <row r="646" s="111" customFormat="1" ht="17.25" customHeight="1" spans="1:3">
      <c r="A646" s="88">
        <v>2081199</v>
      </c>
      <c r="B646" s="88" t="s">
        <v>1208</v>
      </c>
      <c r="C646" s="83">
        <v>850</v>
      </c>
    </row>
    <row r="647" s="111" customFormat="1" ht="17.25" customHeight="1" spans="1:3">
      <c r="A647" s="88">
        <v>20816</v>
      </c>
      <c r="B647" s="78" t="s">
        <v>1209</v>
      </c>
      <c r="C647" s="80">
        <f>SUM(C648:C652)</f>
        <v>72</v>
      </c>
    </row>
    <row r="648" s="111" customFormat="1" ht="17.25" customHeight="1" spans="1:3">
      <c r="A648" s="88">
        <v>2081601</v>
      </c>
      <c r="B648" s="88" t="s">
        <v>762</v>
      </c>
      <c r="C648" s="83">
        <v>60</v>
      </c>
    </row>
    <row r="649" s="111" customFormat="1" ht="17.25" customHeight="1" spans="1:3">
      <c r="A649" s="88">
        <v>2081602</v>
      </c>
      <c r="B649" s="88" t="s">
        <v>763</v>
      </c>
      <c r="C649" s="83">
        <v>12</v>
      </c>
    </row>
    <row r="650" s="111" customFormat="1" ht="17.25" customHeight="1" spans="1:3">
      <c r="A650" s="88">
        <v>2081603</v>
      </c>
      <c r="B650" s="88" t="s">
        <v>764</v>
      </c>
      <c r="C650" s="83"/>
    </row>
    <row r="651" s="111" customFormat="1" ht="17.25" customHeight="1" spans="1:3">
      <c r="A651" s="88">
        <v>2081650</v>
      </c>
      <c r="B651" s="88" t="s">
        <v>771</v>
      </c>
      <c r="C651" s="83"/>
    </row>
    <row r="652" s="111" customFormat="1" ht="17.25" customHeight="1" spans="1:3">
      <c r="A652" s="88">
        <v>2081699</v>
      </c>
      <c r="B652" s="88" t="s">
        <v>1210</v>
      </c>
      <c r="C652" s="83"/>
    </row>
    <row r="653" s="111" customFormat="1" ht="17.25" customHeight="1" spans="1:3">
      <c r="A653" s="88">
        <v>20819</v>
      </c>
      <c r="B653" s="78" t="s">
        <v>1211</v>
      </c>
      <c r="C653" s="80">
        <f>SUM(C654:C655)</f>
        <v>2787</v>
      </c>
    </row>
    <row r="654" s="111" customFormat="1" ht="17.25" customHeight="1" spans="1:3">
      <c r="A654" s="88">
        <v>2081901</v>
      </c>
      <c r="B654" s="88" t="s">
        <v>1212</v>
      </c>
      <c r="C654" s="83"/>
    </row>
    <row r="655" s="111" customFormat="1" ht="17.25" customHeight="1" spans="1:3">
      <c r="A655" s="88">
        <v>2081902</v>
      </c>
      <c r="B655" s="88" t="s">
        <v>1213</v>
      </c>
      <c r="C655" s="83">
        <v>2787</v>
      </c>
    </row>
    <row r="656" s="111" customFormat="1" ht="17.25" customHeight="1" spans="1:3">
      <c r="A656" s="88">
        <v>20820</v>
      </c>
      <c r="B656" s="78" t="s">
        <v>1214</v>
      </c>
      <c r="C656" s="80">
        <f>SUM(C657:C658)</f>
        <v>0</v>
      </c>
    </row>
    <row r="657" s="111" customFormat="1" ht="17.25" customHeight="1" spans="1:3">
      <c r="A657" s="88">
        <v>2082001</v>
      </c>
      <c r="B657" s="88" t="s">
        <v>1215</v>
      </c>
      <c r="C657" s="83"/>
    </row>
    <row r="658" s="111" customFormat="1" ht="17.25" customHeight="1" spans="1:3">
      <c r="A658" s="88">
        <v>2082002</v>
      </c>
      <c r="B658" s="88" t="s">
        <v>1216</v>
      </c>
      <c r="C658" s="83"/>
    </row>
    <row r="659" s="111" customFormat="1" ht="17.25" customHeight="1" spans="1:3">
      <c r="A659" s="88">
        <v>20821</v>
      </c>
      <c r="B659" s="78" t="s">
        <v>1217</v>
      </c>
      <c r="C659" s="80">
        <f>SUM(C660:C661)</f>
        <v>1605</v>
      </c>
    </row>
    <row r="660" s="111" customFormat="1" ht="17.25" customHeight="1" spans="1:3">
      <c r="A660" s="88">
        <v>2082101</v>
      </c>
      <c r="B660" s="88" t="s">
        <v>1218</v>
      </c>
      <c r="C660" s="83">
        <v>124</v>
      </c>
    </row>
    <row r="661" s="111" customFormat="1" ht="17.25" customHeight="1" spans="1:3">
      <c r="A661" s="88">
        <v>2082102</v>
      </c>
      <c r="B661" s="88" t="s">
        <v>1219</v>
      </c>
      <c r="C661" s="83">
        <v>1481</v>
      </c>
    </row>
    <row r="662" s="111" customFormat="1" ht="17.25" customHeight="1" spans="1:3">
      <c r="A662" s="88">
        <v>20824</v>
      </c>
      <c r="B662" s="78" t="s">
        <v>1220</v>
      </c>
      <c r="C662" s="80">
        <f>SUM(C663:C664)</f>
        <v>0</v>
      </c>
    </row>
    <row r="663" s="111" customFormat="1" ht="17.25" customHeight="1" spans="1:3">
      <c r="A663" s="88">
        <v>2082401</v>
      </c>
      <c r="B663" s="88" t="s">
        <v>1221</v>
      </c>
      <c r="C663" s="83"/>
    </row>
    <row r="664" s="111" customFormat="1" ht="17.25" customHeight="1" spans="1:3">
      <c r="A664" s="88">
        <v>2082402</v>
      </c>
      <c r="B664" s="88" t="s">
        <v>1222</v>
      </c>
      <c r="C664" s="83"/>
    </row>
    <row r="665" s="111" customFormat="1" ht="17.25" customHeight="1" spans="1:3">
      <c r="A665" s="88">
        <v>20825</v>
      </c>
      <c r="B665" s="78" t="s">
        <v>1223</v>
      </c>
      <c r="C665" s="80">
        <f>SUM(C666:C667)</f>
        <v>423</v>
      </c>
    </row>
    <row r="666" s="111" customFormat="1" ht="17.25" customHeight="1" spans="1:3">
      <c r="A666" s="88">
        <v>2082501</v>
      </c>
      <c r="B666" s="88" t="s">
        <v>1224</v>
      </c>
      <c r="C666" s="83"/>
    </row>
    <row r="667" s="111" customFormat="1" ht="17.25" customHeight="1" spans="1:3">
      <c r="A667" s="88">
        <v>2082502</v>
      </c>
      <c r="B667" s="88" t="s">
        <v>1225</v>
      </c>
      <c r="C667" s="83">
        <v>423</v>
      </c>
    </row>
    <row r="668" s="111" customFormat="1" ht="17.25" customHeight="1" spans="1:3">
      <c r="A668" s="88">
        <v>20826</v>
      </c>
      <c r="B668" s="78" t="s">
        <v>1226</v>
      </c>
      <c r="C668" s="80">
        <f>SUM(C669:C671)</f>
        <v>6155</v>
      </c>
    </row>
    <row r="669" s="111" customFormat="1" ht="17.25" customHeight="1" spans="1:3">
      <c r="A669" s="88">
        <v>2082601</v>
      </c>
      <c r="B669" s="88" t="s">
        <v>1227</v>
      </c>
      <c r="C669" s="83"/>
    </row>
    <row r="670" s="111" customFormat="1" ht="17.25" customHeight="1" spans="1:3">
      <c r="A670" s="88">
        <v>2082602</v>
      </c>
      <c r="B670" s="88" t="s">
        <v>1228</v>
      </c>
      <c r="C670" s="83">
        <v>6155</v>
      </c>
    </row>
    <row r="671" s="111" customFormat="1" ht="17.25" customHeight="1" spans="1:3">
      <c r="A671" s="88">
        <v>2082699</v>
      </c>
      <c r="B671" s="88" t="s">
        <v>1229</v>
      </c>
      <c r="C671" s="83"/>
    </row>
    <row r="672" s="111" customFormat="1" ht="17.25" customHeight="1" spans="1:3">
      <c r="A672" s="88">
        <v>20827</v>
      </c>
      <c r="B672" s="78" t="s">
        <v>1230</v>
      </c>
      <c r="C672" s="80">
        <f>SUM(C673:C675)</f>
        <v>184</v>
      </c>
    </row>
    <row r="673" s="111" customFormat="1" ht="17.25" customHeight="1" spans="1:3">
      <c r="A673" s="88">
        <v>2082701</v>
      </c>
      <c r="B673" s="88" t="s">
        <v>1231</v>
      </c>
      <c r="C673" s="83"/>
    </row>
    <row r="674" s="111" customFormat="1" ht="17.25" customHeight="1" spans="1:3">
      <c r="A674" s="88">
        <v>2082702</v>
      </c>
      <c r="B674" s="88" t="s">
        <v>1232</v>
      </c>
      <c r="C674" s="83"/>
    </row>
    <row r="675" s="111" customFormat="1" ht="17.25" customHeight="1" spans="1:3">
      <c r="A675" s="88">
        <v>2082799</v>
      </c>
      <c r="B675" s="88" t="s">
        <v>1233</v>
      </c>
      <c r="C675" s="83">
        <v>184</v>
      </c>
    </row>
    <row r="676" s="111" customFormat="1" ht="17.25" customHeight="1" spans="1:3">
      <c r="A676" s="88">
        <v>20828</v>
      </c>
      <c r="B676" s="78" t="s">
        <v>1234</v>
      </c>
      <c r="C676" s="80">
        <f>SUM(C677:C684)</f>
        <v>371</v>
      </c>
    </row>
    <row r="677" s="111" customFormat="1" ht="17.25" customHeight="1" spans="1:3">
      <c r="A677" s="88">
        <v>2082801</v>
      </c>
      <c r="B677" s="88" t="s">
        <v>762</v>
      </c>
      <c r="C677" s="83">
        <v>318</v>
      </c>
    </row>
    <row r="678" s="111" customFormat="1" ht="17.25" customHeight="1" spans="1:3">
      <c r="A678" s="88">
        <v>2082802</v>
      </c>
      <c r="B678" s="88" t="s">
        <v>763</v>
      </c>
      <c r="C678" s="83">
        <v>7</v>
      </c>
    </row>
    <row r="679" s="111" customFormat="1" ht="17.25" customHeight="1" spans="1:3">
      <c r="A679" s="88">
        <v>2082803</v>
      </c>
      <c r="B679" s="88" t="s">
        <v>764</v>
      </c>
      <c r="C679" s="83"/>
    </row>
    <row r="680" s="111" customFormat="1" ht="17.25" customHeight="1" spans="1:3">
      <c r="A680" s="88">
        <v>2082804</v>
      </c>
      <c r="B680" s="88" t="s">
        <v>1235</v>
      </c>
      <c r="C680" s="83"/>
    </row>
    <row r="681" s="111" customFormat="1" ht="17.25" customHeight="1" spans="1:3">
      <c r="A681" s="88">
        <v>2082805</v>
      </c>
      <c r="B681" s="88" t="s">
        <v>1236</v>
      </c>
      <c r="C681" s="83"/>
    </row>
    <row r="682" s="111" customFormat="1" ht="17.25" customHeight="1" spans="1:3">
      <c r="A682" s="81">
        <v>2082806</v>
      </c>
      <c r="B682" s="81" t="s">
        <v>802</v>
      </c>
      <c r="C682" s="83"/>
    </row>
    <row r="683" s="111" customFormat="1" ht="17.25" customHeight="1" spans="1:3">
      <c r="A683" s="88">
        <v>2082850</v>
      </c>
      <c r="B683" s="88" t="s">
        <v>771</v>
      </c>
      <c r="C683" s="83"/>
    </row>
    <row r="684" s="111" customFormat="1" ht="17.25" customHeight="1" spans="1:3">
      <c r="A684" s="88">
        <v>2082899</v>
      </c>
      <c r="B684" s="88" t="s">
        <v>1237</v>
      </c>
      <c r="C684" s="83">
        <v>46</v>
      </c>
    </row>
    <row r="685" s="111" customFormat="1" ht="17.25" customHeight="1" spans="1:3">
      <c r="A685" s="88">
        <v>20830</v>
      </c>
      <c r="B685" s="78" t="s">
        <v>1238</v>
      </c>
      <c r="C685" s="80">
        <f>SUM(C686:C687)</f>
        <v>0</v>
      </c>
    </row>
    <row r="686" s="111" customFormat="1" ht="17.25" customHeight="1" spans="1:3">
      <c r="A686" s="88">
        <v>2083001</v>
      </c>
      <c r="B686" s="88" t="s">
        <v>1239</v>
      </c>
      <c r="C686" s="83"/>
    </row>
    <row r="687" s="111" customFormat="1" ht="17.25" customHeight="1" spans="1:3">
      <c r="A687" s="88">
        <v>2083099</v>
      </c>
      <c r="B687" s="88" t="s">
        <v>1240</v>
      </c>
      <c r="C687" s="83"/>
    </row>
    <row r="688" s="111" customFormat="1" ht="17.25" customHeight="1" spans="1:3">
      <c r="A688" s="88">
        <v>20899</v>
      </c>
      <c r="B688" s="78" t="s">
        <v>1241</v>
      </c>
      <c r="C688" s="80">
        <f>C689</f>
        <v>239</v>
      </c>
    </row>
    <row r="689" s="111" customFormat="1" ht="17.25" customHeight="1" spans="1:3">
      <c r="A689" s="88">
        <v>2089999</v>
      </c>
      <c r="B689" s="88" t="s">
        <v>1242</v>
      </c>
      <c r="C689" s="83">
        <v>239</v>
      </c>
    </row>
    <row r="690" s="111" customFormat="1" ht="17.25" customHeight="1" spans="1:3">
      <c r="A690" s="88">
        <v>210</v>
      </c>
      <c r="B690" s="78" t="s">
        <v>1243</v>
      </c>
      <c r="C690" s="80">
        <f>SUM(C691,C696,C711,C715,C727,C731,C736,C740,C744,C747,C756,C758,C764,C769)</f>
        <v>17482</v>
      </c>
    </row>
    <row r="691" s="111" customFormat="1" ht="17.25" customHeight="1" spans="1:3">
      <c r="A691" s="88">
        <v>21001</v>
      </c>
      <c r="B691" s="78" t="s">
        <v>1244</v>
      </c>
      <c r="C691" s="80">
        <f>SUM(C692:C695)</f>
        <v>1733</v>
      </c>
    </row>
    <row r="692" s="111" customFormat="1" ht="17.25" customHeight="1" spans="1:3">
      <c r="A692" s="88">
        <v>2100101</v>
      </c>
      <c r="B692" s="88" t="s">
        <v>762</v>
      </c>
      <c r="C692" s="83">
        <v>1347</v>
      </c>
    </row>
    <row r="693" s="111" customFormat="1" ht="17.25" customHeight="1" spans="1:3">
      <c r="A693" s="88">
        <v>2100102</v>
      </c>
      <c r="B693" s="88" t="s">
        <v>763</v>
      </c>
      <c r="C693" s="83">
        <v>80</v>
      </c>
    </row>
    <row r="694" s="111" customFormat="1" ht="17.25" customHeight="1" spans="1:3">
      <c r="A694" s="88">
        <v>2100103</v>
      </c>
      <c r="B694" s="88" t="s">
        <v>764</v>
      </c>
      <c r="C694" s="83"/>
    </row>
    <row r="695" s="111" customFormat="1" ht="17.25" customHeight="1" spans="1:3">
      <c r="A695" s="88">
        <v>2100199</v>
      </c>
      <c r="B695" s="88" t="s">
        <v>1245</v>
      </c>
      <c r="C695" s="83">
        <v>306</v>
      </c>
    </row>
    <row r="696" s="111" customFormat="1" ht="17.25" customHeight="1" spans="1:3">
      <c r="A696" s="88">
        <v>21002</v>
      </c>
      <c r="B696" s="78" t="s">
        <v>1246</v>
      </c>
      <c r="C696" s="80">
        <f>SUM(C697:C710)</f>
        <v>517</v>
      </c>
    </row>
    <row r="697" s="111" customFormat="1" ht="17.25" customHeight="1" spans="1:3">
      <c r="A697" s="88">
        <v>2100201</v>
      </c>
      <c r="B697" s="88" t="s">
        <v>1247</v>
      </c>
      <c r="C697" s="83"/>
    </row>
    <row r="698" s="111" customFormat="1" ht="17.25" customHeight="1" spans="1:3">
      <c r="A698" s="88">
        <v>2100202</v>
      </c>
      <c r="B698" s="88" t="s">
        <v>1248</v>
      </c>
      <c r="C698" s="83"/>
    </row>
    <row r="699" s="111" customFormat="1" ht="17.25" customHeight="1" spans="1:3">
      <c r="A699" s="88">
        <v>2100203</v>
      </c>
      <c r="B699" s="88" t="s">
        <v>1249</v>
      </c>
      <c r="C699" s="83"/>
    </row>
    <row r="700" s="111" customFormat="1" ht="17.25" customHeight="1" spans="1:3">
      <c r="A700" s="88">
        <v>2100204</v>
      </c>
      <c r="B700" s="88" t="s">
        <v>1250</v>
      </c>
      <c r="C700" s="83"/>
    </row>
    <row r="701" s="111" customFormat="1" ht="17.25" customHeight="1" spans="1:3">
      <c r="A701" s="88">
        <v>2100205</v>
      </c>
      <c r="B701" s="88" t="s">
        <v>1251</v>
      </c>
      <c r="C701" s="83"/>
    </row>
    <row r="702" s="111" customFormat="1" ht="17.25" customHeight="1" spans="1:3">
      <c r="A702" s="88">
        <v>2100206</v>
      </c>
      <c r="B702" s="88" t="s">
        <v>1252</v>
      </c>
      <c r="C702" s="83">
        <v>4</v>
      </c>
    </row>
    <row r="703" s="111" customFormat="1" ht="17.25" customHeight="1" spans="1:3">
      <c r="A703" s="88">
        <v>2100207</v>
      </c>
      <c r="B703" s="88" t="s">
        <v>1253</v>
      </c>
      <c r="C703" s="83"/>
    </row>
    <row r="704" s="111" customFormat="1" ht="17.25" customHeight="1" spans="1:3">
      <c r="A704" s="88">
        <v>2100208</v>
      </c>
      <c r="B704" s="88" t="s">
        <v>1254</v>
      </c>
      <c r="C704" s="83"/>
    </row>
    <row r="705" s="111" customFormat="1" ht="17.25" customHeight="1" spans="1:3">
      <c r="A705" s="88">
        <v>2100209</v>
      </c>
      <c r="B705" s="88" t="s">
        <v>1255</v>
      </c>
      <c r="C705" s="83"/>
    </row>
    <row r="706" s="111" customFormat="1" ht="17.25" customHeight="1" spans="1:3">
      <c r="A706" s="88">
        <v>2100210</v>
      </c>
      <c r="B706" s="88" t="s">
        <v>1256</v>
      </c>
      <c r="C706" s="83"/>
    </row>
    <row r="707" s="111" customFormat="1" ht="17.25" customHeight="1" spans="1:3">
      <c r="A707" s="88">
        <v>2100211</v>
      </c>
      <c r="B707" s="88" t="s">
        <v>1257</v>
      </c>
      <c r="C707" s="83"/>
    </row>
    <row r="708" s="111" customFormat="1" ht="17.25" customHeight="1" spans="1:3">
      <c r="A708" s="88">
        <v>2100212</v>
      </c>
      <c r="B708" s="88" t="s">
        <v>1258</v>
      </c>
      <c r="C708" s="83"/>
    </row>
    <row r="709" s="111" customFormat="1" ht="17.25" customHeight="1" spans="1:3">
      <c r="A709" s="88">
        <v>2100213</v>
      </c>
      <c r="B709" s="88" t="s">
        <v>1259</v>
      </c>
      <c r="C709" s="83"/>
    </row>
    <row r="710" s="111" customFormat="1" ht="17.25" customHeight="1" spans="1:3">
      <c r="A710" s="88">
        <v>2100299</v>
      </c>
      <c r="B710" s="88" t="s">
        <v>1260</v>
      </c>
      <c r="C710" s="83">
        <v>513</v>
      </c>
    </row>
    <row r="711" s="111" customFormat="1" ht="17.25" customHeight="1" spans="1:3">
      <c r="A711" s="88">
        <v>21003</v>
      </c>
      <c r="B711" s="78" t="s">
        <v>1261</v>
      </c>
      <c r="C711" s="80">
        <f>SUM(C712:C714)</f>
        <v>3986</v>
      </c>
    </row>
    <row r="712" s="111" customFormat="1" ht="17.25" customHeight="1" spans="1:3">
      <c r="A712" s="88">
        <v>2100301</v>
      </c>
      <c r="B712" s="88" t="s">
        <v>1262</v>
      </c>
      <c r="C712" s="83"/>
    </row>
    <row r="713" s="111" customFormat="1" ht="17.25" customHeight="1" spans="1:3">
      <c r="A713" s="88">
        <v>2100302</v>
      </c>
      <c r="B713" s="88" t="s">
        <v>1263</v>
      </c>
      <c r="C713" s="83">
        <v>3371</v>
      </c>
    </row>
    <row r="714" s="111" customFormat="1" ht="17.25" customHeight="1" spans="1:3">
      <c r="A714" s="88">
        <v>2100399</v>
      </c>
      <c r="B714" s="88" t="s">
        <v>1264</v>
      </c>
      <c r="C714" s="83">
        <v>615</v>
      </c>
    </row>
    <row r="715" s="111" customFormat="1" ht="17.25" customHeight="1" spans="1:3">
      <c r="A715" s="88">
        <v>21004</v>
      </c>
      <c r="B715" s="78" t="s">
        <v>1265</v>
      </c>
      <c r="C715" s="80">
        <f>SUM(C716:C726)</f>
        <v>4317</v>
      </c>
    </row>
    <row r="716" s="111" customFormat="1" ht="17.25" customHeight="1" spans="1:3">
      <c r="A716" s="88">
        <v>2100401</v>
      </c>
      <c r="B716" s="88" t="s">
        <v>1266</v>
      </c>
      <c r="C716" s="83">
        <v>366</v>
      </c>
    </row>
    <row r="717" s="111" customFormat="1" ht="17.25" customHeight="1" spans="1:3">
      <c r="A717" s="88">
        <v>2100402</v>
      </c>
      <c r="B717" s="88" t="s">
        <v>1267</v>
      </c>
      <c r="C717" s="83">
        <v>63</v>
      </c>
    </row>
    <row r="718" s="111" customFormat="1" ht="17.25" customHeight="1" spans="1:3">
      <c r="A718" s="88">
        <v>2100403</v>
      </c>
      <c r="B718" s="88" t="s">
        <v>1268</v>
      </c>
      <c r="C718" s="83">
        <v>650</v>
      </c>
    </row>
    <row r="719" s="111" customFormat="1" ht="17.25" customHeight="1" spans="1:3">
      <c r="A719" s="88">
        <v>2100404</v>
      </c>
      <c r="B719" s="88" t="s">
        <v>1269</v>
      </c>
      <c r="C719" s="83"/>
    </row>
    <row r="720" s="111" customFormat="1" ht="17.25" customHeight="1" spans="1:3">
      <c r="A720" s="88">
        <v>2100405</v>
      </c>
      <c r="B720" s="88" t="s">
        <v>1270</v>
      </c>
      <c r="C720" s="83"/>
    </row>
    <row r="721" s="111" customFormat="1" ht="17.25" customHeight="1" spans="1:3">
      <c r="A721" s="88">
        <v>2100406</v>
      </c>
      <c r="B721" s="88" t="s">
        <v>1271</v>
      </c>
      <c r="C721" s="83"/>
    </row>
    <row r="722" s="111" customFormat="1" ht="17.25" customHeight="1" spans="1:3">
      <c r="A722" s="88">
        <v>2100407</v>
      </c>
      <c r="B722" s="88" t="s">
        <v>1272</v>
      </c>
      <c r="C722" s="83"/>
    </row>
    <row r="723" s="111" customFormat="1" ht="17.25" customHeight="1" spans="1:3">
      <c r="A723" s="88">
        <v>2100408</v>
      </c>
      <c r="B723" s="88" t="s">
        <v>1273</v>
      </c>
      <c r="C723" s="83">
        <v>2272</v>
      </c>
    </row>
    <row r="724" s="111" customFormat="1" ht="17.25" customHeight="1" spans="1:3">
      <c r="A724" s="88">
        <v>2100409</v>
      </c>
      <c r="B724" s="88" t="s">
        <v>1274</v>
      </c>
      <c r="C724" s="83">
        <v>230</v>
      </c>
    </row>
    <row r="725" s="111" customFormat="1" ht="17.25" customHeight="1" spans="1:3">
      <c r="A725" s="88">
        <v>2100410</v>
      </c>
      <c r="B725" s="88" t="s">
        <v>1275</v>
      </c>
      <c r="C725" s="83">
        <v>288</v>
      </c>
    </row>
    <row r="726" s="111" customFormat="1" ht="17.25" customHeight="1" spans="1:3">
      <c r="A726" s="88">
        <v>2100499</v>
      </c>
      <c r="B726" s="88" t="s">
        <v>1276</v>
      </c>
      <c r="C726" s="83">
        <v>448</v>
      </c>
    </row>
    <row r="727" s="111" customFormat="1" ht="17.25" customHeight="1" spans="1:3">
      <c r="A727" s="88">
        <v>21007</v>
      </c>
      <c r="B727" s="78" t="s">
        <v>1277</v>
      </c>
      <c r="C727" s="80">
        <f>SUM(C728:C730)</f>
        <v>646</v>
      </c>
    </row>
    <row r="728" s="111" customFormat="1" ht="17.25" customHeight="1" spans="1:3">
      <c r="A728" s="88">
        <v>2100716</v>
      </c>
      <c r="B728" s="88" t="s">
        <v>1278</v>
      </c>
      <c r="C728" s="83">
        <v>201</v>
      </c>
    </row>
    <row r="729" s="111" customFormat="1" ht="17.25" customHeight="1" spans="1:3">
      <c r="A729" s="88">
        <v>2100717</v>
      </c>
      <c r="B729" s="88" t="s">
        <v>1279</v>
      </c>
      <c r="C729" s="83">
        <v>423</v>
      </c>
    </row>
    <row r="730" s="111" customFormat="1" ht="17.25" customHeight="1" spans="1:3">
      <c r="A730" s="88">
        <v>2100799</v>
      </c>
      <c r="B730" s="88" t="s">
        <v>1280</v>
      </c>
      <c r="C730" s="83">
        <v>22</v>
      </c>
    </row>
    <row r="731" s="111" customFormat="1" ht="17.25" customHeight="1" spans="1:3">
      <c r="A731" s="88">
        <v>21011</v>
      </c>
      <c r="B731" s="78" t="s">
        <v>1281</v>
      </c>
      <c r="C731" s="80">
        <f>SUM(C732:C735)</f>
        <v>3584</v>
      </c>
    </row>
    <row r="732" s="111" customFormat="1" ht="17.25" customHeight="1" spans="1:3">
      <c r="A732" s="88">
        <v>2101101</v>
      </c>
      <c r="B732" s="88" t="s">
        <v>1282</v>
      </c>
      <c r="C732" s="83"/>
    </row>
    <row r="733" s="111" customFormat="1" ht="17.25" customHeight="1" spans="1:3">
      <c r="A733" s="88">
        <v>2101102</v>
      </c>
      <c r="B733" s="88" t="s">
        <v>1283</v>
      </c>
      <c r="C733" s="83"/>
    </row>
    <row r="734" s="111" customFormat="1" ht="17.25" customHeight="1" spans="1:3">
      <c r="A734" s="88">
        <v>2101103</v>
      </c>
      <c r="B734" s="88" t="s">
        <v>1284</v>
      </c>
      <c r="C734" s="83"/>
    </row>
    <row r="735" s="111" customFormat="1" ht="17.25" customHeight="1" spans="1:3">
      <c r="A735" s="88">
        <v>2101199</v>
      </c>
      <c r="B735" s="88" t="s">
        <v>1285</v>
      </c>
      <c r="C735" s="83">
        <v>3584</v>
      </c>
    </row>
    <row r="736" s="111" customFormat="1" ht="17.25" customHeight="1" spans="1:3">
      <c r="A736" s="88">
        <v>21012</v>
      </c>
      <c r="B736" s="78" t="s">
        <v>1286</v>
      </c>
      <c r="C736" s="80">
        <f>SUM(C737:C739)</f>
        <v>586</v>
      </c>
    </row>
    <row r="737" s="111" customFormat="1" ht="17.25" customHeight="1" spans="1:3">
      <c r="A737" s="88">
        <v>2101201</v>
      </c>
      <c r="B737" s="88" t="s">
        <v>1287</v>
      </c>
      <c r="C737" s="83">
        <v>2</v>
      </c>
    </row>
    <row r="738" s="111" customFormat="1" ht="17.25" customHeight="1" spans="1:3">
      <c r="A738" s="88">
        <v>2101202</v>
      </c>
      <c r="B738" s="88" t="s">
        <v>1288</v>
      </c>
      <c r="C738" s="83">
        <v>584</v>
      </c>
    </row>
    <row r="739" s="111" customFormat="1" ht="17.25" customHeight="1" spans="1:3">
      <c r="A739" s="88">
        <v>2101299</v>
      </c>
      <c r="B739" s="88" t="s">
        <v>1289</v>
      </c>
      <c r="C739" s="83"/>
    </row>
    <row r="740" s="111" customFormat="1" ht="17.25" customHeight="1" spans="1:3">
      <c r="A740" s="88">
        <v>21013</v>
      </c>
      <c r="B740" s="78" t="s">
        <v>1290</v>
      </c>
      <c r="C740" s="80">
        <f>SUM(C741:C743)</f>
        <v>763</v>
      </c>
    </row>
    <row r="741" s="111" customFormat="1" ht="17.25" customHeight="1" spans="1:3">
      <c r="A741" s="88">
        <v>2101301</v>
      </c>
      <c r="B741" s="88" t="s">
        <v>1291</v>
      </c>
      <c r="C741" s="83">
        <v>763</v>
      </c>
    </row>
    <row r="742" s="111" customFormat="1" ht="17.25" customHeight="1" spans="1:3">
      <c r="A742" s="88">
        <v>2101302</v>
      </c>
      <c r="B742" s="88" t="s">
        <v>1292</v>
      </c>
      <c r="C742" s="83"/>
    </row>
    <row r="743" s="111" customFormat="1" ht="17.25" customHeight="1" spans="1:3">
      <c r="A743" s="88">
        <v>2101399</v>
      </c>
      <c r="B743" s="88" t="s">
        <v>1293</v>
      </c>
      <c r="C743" s="83"/>
    </row>
    <row r="744" s="111" customFormat="1" ht="17.25" customHeight="1" spans="1:3">
      <c r="A744" s="88">
        <v>21014</v>
      </c>
      <c r="B744" s="78" t="s">
        <v>1294</v>
      </c>
      <c r="C744" s="80">
        <f>SUM(C745:C746)</f>
        <v>74</v>
      </c>
    </row>
    <row r="745" s="111" customFormat="1" ht="17.25" customHeight="1" spans="1:3">
      <c r="A745" s="88">
        <v>2101401</v>
      </c>
      <c r="B745" s="88" t="s">
        <v>1295</v>
      </c>
      <c r="C745" s="83">
        <v>74</v>
      </c>
    </row>
    <row r="746" s="111" customFormat="1" ht="17.25" customHeight="1" spans="1:3">
      <c r="A746" s="88">
        <v>2101499</v>
      </c>
      <c r="B746" s="88" t="s">
        <v>1296</v>
      </c>
      <c r="C746" s="83"/>
    </row>
    <row r="747" s="111" customFormat="1" ht="17.25" customHeight="1" spans="1:3">
      <c r="A747" s="88">
        <v>21015</v>
      </c>
      <c r="B747" s="78" t="s">
        <v>1297</v>
      </c>
      <c r="C747" s="80">
        <f>SUM(C748:C755)</f>
        <v>1007</v>
      </c>
    </row>
    <row r="748" s="111" customFormat="1" ht="17.25" customHeight="1" spans="1:3">
      <c r="A748" s="88">
        <v>2101501</v>
      </c>
      <c r="B748" s="88" t="s">
        <v>762</v>
      </c>
      <c r="C748" s="83">
        <v>360</v>
      </c>
    </row>
    <row r="749" s="111" customFormat="1" ht="17.25" customHeight="1" spans="1:3">
      <c r="A749" s="88">
        <v>2101502</v>
      </c>
      <c r="B749" s="88" t="s">
        <v>763</v>
      </c>
      <c r="C749" s="83">
        <v>573</v>
      </c>
    </row>
    <row r="750" s="111" customFormat="1" ht="17.25" customHeight="1" spans="1:3">
      <c r="A750" s="88">
        <v>2101503</v>
      </c>
      <c r="B750" s="88" t="s">
        <v>764</v>
      </c>
      <c r="C750" s="83"/>
    </row>
    <row r="751" s="111" customFormat="1" ht="17.25" customHeight="1" spans="1:3">
      <c r="A751" s="88">
        <v>2101504</v>
      </c>
      <c r="B751" s="88" t="s">
        <v>802</v>
      </c>
      <c r="C751" s="83"/>
    </row>
    <row r="752" s="111" customFormat="1" ht="17.25" customHeight="1" spans="1:3">
      <c r="A752" s="88">
        <v>2101505</v>
      </c>
      <c r="B752" s="88" t="s">
        <v>1298</v>
      </c>
      <c r="C752" s="83"/>
    </row>
    <row r="753" s="111" customFormat="1" ht="17.25" customHeight="1" spans="1:3">
      <c r="A753" s="88">
        <v>2101506</v>
      </c>
      <c r="B753" s="88" t="s">
        <v>1299</v>
      </c>
      <c r="C753" s="83"/>
    </row>
    <row r="754" s="111" customFormat="1" ht="17.25" customHeight="1" spans="1:3">
      <c r="A754" s="88">
        <v>2101550</v>
      </c>
      <c r="B754" s="88" t="s">
        <v>771</v>
      </c>
      <c r="C754" s="83"/>
    </row>
    <row r="755" s="111" customFormat="1" ht="17.25" customHeight="1" spans="1:3">
      <c r="A755" s="88">
        <v>2101599</v>
      </c>
      <c r="B755" s="88" t="s">
        <v>1300</v>
      </c>
      <c r="C755" s="83">
        <v>74</v>
      </c>
    </row>
    <row r="756" s="111" customFormat="1" ht="17.25" customHeight="1" spans="1:3">
      <c r="A756" s="88">
        <v>21016</v>
      </c>
      <c r="B756" s="78" t="s">
        <v>1301</v>
      </c>
      <c r="C756" s="80">
        <f>C757</f>
        <v>0</v>
      </c>
    </row>
    <row r="757" s="111" customFormat="1" ht="17.25" customHeight="1" spans="1:3">
      <c r="A757" s="88">
        <v>2101601</v>
      </c>
      <c r="B757" s="88" t="s">
        <v>1302</v>
      </c>
      <c r="C757" s="83"/>
    </row>
    <row r="758" s="111" customFormat="1" ht="17.25" customHeight="1" spans="1:3">
      <c r="A758" s="81">
        <v>21017</v>
      </c>
      <c r="B758" s="82" t="s">
        <v>1303</v>
      </c>
      <c r="C758" s="80">
        <f>SUM(C759:C763)</f>
        <v>0</v>
      </c>
    </row>
    <row r="759" s="111" customFormat="1" ht="17.25" customHeight="1" spans="1:3">
      <c r="A759" s="81">
        <v>2101701</v>
      </c>
      <c r="B759" s="81" t="s">
        <v>762</v>
      </c>
      <c r="C759" s="83"/>
    </row>
    <row r="760" s="111" customFormat="1" ht="17.25" customHeight="1" spans="1:3">
      <c r="A760" s="81">
        <v>2101702</v>
      </c>
      <c r="B760" s="81" t="s">
        <v>763</v>
      </c>
      <c r="C760" s="83"/>
    </row>
    <row r="761" s="111" customFormat="1" ht="17.25" customHeight="1" spans="1:3">
      <c r="A761" s="81">
        <v>2101703</v>
      </c>
      <c r="B761" s="81" t="s">
        <v>764</v>
      </c>
      <c r="C761" s="83"/>
    </row>
    <row r="762" s="111" customFormat="1" ht="17.25" customHeight="1" spans="1:3">
      <c r="A762" s="81">
        <v>2101704</v>
      </c>
      <c r="B762" s="81" t="s">
        <v>1304</v>
      </c>
      <c r="C762" s="83"/>
    </row>
    <row r="763" s="111" customFormat="1" ht="17.25" customHeight="1" spans="1:3">
      <c r="A763" s="81">
        <v>2101799</v>
      </c>
      <c r="B763" s="81" t="s">
        <v>1305</v>
      </c>
      <c r="C763" s="83"/>
    </row>
    <row r="764" s="111" customFormat="1" ht="17.25" customHeight="1" spans="1:3">
      <c r="A764" s="81">
        <v>21018</v>
      </c>
      <c r="B764" s="82" t="s">
        <v>1306</v>
      </c>
      <c r="C764" s="80">
        <f>SUM(C765:C768)</f>
        <v>0</v>
      </c>
    </row>
    <row r="765" s="111" customFormat="1" ht="17.25" customHeight="1" spans="1:3">
      <c r="A765" s="81">
        <v>2101801</v>
      </c>
      <c r="B765" s="81" t="s">
        <v>762</v>
      </c>
      <c r="C765" s="83"/>
    </row>
    <row r="766" s="111" customFormat="1" ht="17.25" customHeight="1" spans="1:3">
      <c r="A766" s="81">
        <v>2101802</v>
      </c>
      <c r="B766" s="81" t="s">
        <v>763</v>
      </c>
      <c r="C766" s="83"/>
    </row>
    <row r="767" s="111" customFormat="1" ht="17.25" customHeight="1" spans="1:3">
      <c r="A767" s="81">
        <v>2101803</v>
      </c>
      <c r="B767" s="81" t="s">
        <v>764</v>
      </c>
      <c r="C767" s="83"/>
    </row>
    <row r="768" s="111" customFormat="1" ht="17.25" customHeight="1" spans="1:3">
      <c r="A768" s="81">
        <v>2101899</v>
      </c>
      <c r="B768" s="81" t="s">
        <v>1307</v>
      </c>
      <c r="C768" s="83"/>
    </row>
    <row r="769" s="111" customFormat="1" ht="17.25" customHeight="1" spans="1:3">
      <c r="A769" s="88">
        <v>21099</v>
      </c>
      <c r="B769" s="78" t="s">
        <v>1308</v>
      </c>
      <c r="C769" s="80">
        <f>C770</f>
        <v>269</v>
      </c>
    </row>
    <row r="770" s="111" customFormat="1" ht="17.25" customHeight="1" spans="1:3">
      <c r="A770" s="88">
        <v>2109999</v>
      </c>
      <c r="B770" s="88" t="s">
        <v>1309</v>
      </c>
      <c r="C770" s="83">
        <v>269</v>
      </c>
    </row>
    <row r="771" s="111" customFormat="1" ht="17.25" customHeight="1" spans="1:3">
      <c r="A771" s="88">
        <v>211</v>
      </c>
      <c r="B771" s="78" t="s">
        <v>1310</v>
      </c>
      <c r="C771" s="80">
        <f>SUM(C772,C782,C786,C795,C802,C809,C812,C815,C817,C819,C825,C827,C829,C840)</f>
        <v>6549</v>
      </c>
    </row>
    <row r="772" s="111" customFormat="1" ht="17.25" customHeight="1" spans="1:3">
      <c r="A772" s="88">
        <v>21101</v>
      </c>
      <c r="B772" s="78" t="s">
        <v>1311</v>
      </c>
      <c r="C772" s="80">
        <f>SUM(C773:C781)</f>
        <v>282</v>
      </c>
    </row>
    <row r="773" s="111" customFormat="1" ht="17.25" customHeight="1" spans="1:3">
      <c r="A773" s="88">
        <v>2110101</v>
      </c>
      <c r="B773" s="88" t="s">
        <v>762</v>
      </c>
      <c r="C773" s="83">
        <v>72</v>
      </c>
    </row>
    <row r="774" s="111" customFormat="1" ht="17.25" customHeight="1" spans="1:3">
      <c r="A774" s="88">
        <v>2110102</v>
      </c>
      <c r="B774" s="88" t="s">
        <v>763</v>
      </c>
      <c r="C774" s="83">
        <v>170</v>
      </c>
    </row>
    <row r="775" s="111" customFormat="1" ht="17.25" customHeight="1" spans="1:3">
      <c r="A775" s="88">
        <v>2110103</v>
      </c>
      <c r="B775" s="88" t="s">
        <v>764</v>
      </c>
      <c r="C775" s="83"/>
    </row>
    <row r="776" s="111" customFormat="1" ht="17.25" customHeight="1" spans="1:3">
      <c r="A776" s="88">
        <v>2110104</v>
      </c>
      <c r="B776" s="88" t="s">
        <v>1312</v>
      </c>
      <c r="C776" s="83"/>
    </row>
    <row r="777" s="111" customFormat="1" ht="17.25" customHeight="1" spans="1:3">
      <c r="A777" s="88">
        <v>2110105</v>
      </c>
      <c r="B777" s="88" t="s">
        <v>1313</v>
      </c>
      <c r="C777" s="83"/>
    </row>
    <row r="778" s="111" customFormat="1" ht="17.25" customHeight="1" spans="1:3">
      <c r="A778" s="88">
        <v>2110106</v>
      </c>
      <c r="B778" s="88" t="s">
        <v>1314</v>
      </c>
      <c r="C778" s="83"/>
    </row>
    <row r="779" s="111" customFormat="1" ht="17.25" customHeight="1" spans="1:3">
      <c r="A779" s="88">
        <v>2110107</v>
      </c>
      <c r="B779" s="88" t="s">
        <v>1315</v>
      </c>
      <c r="C779" s="83"/>
    </row>
    <row r="780" s="111" customFormat="1" ht="17.25" customHeight="1" spans="1:3">
      <c r="A780" s="88">
        <v>2110108</v>
      </c>
      <c r="B780" s="88" t="s">
        <v>1316</v>
      </c>
      <c r="C780" s="83"/>
    </row>
    <row r="781" s="111" customFormat="1" ht="17.25" customHeight="1" spans="1:3">
      <c r="A781" s="88">
        <v>2110199</v>
      </c>
      <c r="B781" s="88" t="s">
        <v>1317</v>
      </c>
      <c r="C781" s="83">
        <v>40</v>
      </c>
    </row>
    <row r="782" s="111" customFormat="1" ht="17.25" customHeight="1" spans="1:3">
      <c r="A782" s="88">
        <v>21102</v>
      </c>
      <c r="B782" s="78" t="s">
        <v>1318</v>
      </c>
      <c r="C782" s="80">
        <f>SUM(C783:C785)</f>
        <v>0</v>
      </c>
    </row>
    <row r="783" s="111" customFormat="1" ht="17.25" customHeight="1" spans="1:3">
      <c r="A783" s="88">
        <v>2110203</v>
      </c>
      <c r="B783" s="88" t="s">
        <v>1319</v>
      </c>
      <c r="C783" s="83"/>
    </row>
    <row r="784" s="111" customFormat="1" ht="17.25" customHeight="1" spans="1:3">
      <c r="A784" s="88">
        <v>2110204</v>
      </c>
      <c r="B784" s="88" t="s">
        <v>1320</v>
      </c>
      <c r="C784" s="83"/>
    </row>
    <row r="785" s="111" customFormat="1" ht="17.25" customHeight="1" spans="1:3">
      <c r="A785" s="88">
        <v>2110299</v>
      </c>
      <c r="B785" s="88" t="s">
        <v>1321</v>
      </c>
      <c r="C785" s="83"/>
    </row>
    <row r="786" s="111" customFormat="1" ht="17.25" customHeight="1" spans="1:3">
      <c r="A786" s="88">
        <v>21103</v>
      </c>
      <c r="B786" s="78" t="s">
        <v>1322</v>
      </c>
      <c r="C786" s="80">
        <f>SUM(C787:C794)</f>
        <v>2705</v>
      </c>
    </row>
    <row r="787" s="111" customFormat="1" ht="17.25" customHeight="1" spans="1:3">
      <c r="A787" s="88">
        <v>2110301</v>
      </c>
      <c r="B787" s="88" t="s">
        <v>1323</v>
      </c>
      <c r="C787" s="83"/>
    </row>
    <row r="788" s="111" customFormat="1" ht="17.25" customHeight="1" spans="1:3">
      <c r="A788" s="88">
        <v>2110302</v>
      </c>
      <c r="B788" s="88" t="s">
        <v>1324</v>
      </c>
      <c r="C788" s="83">
        <v>1656</v>
      </c>
    </row>
    <row r="789" s="111" customFormat="1" ht="17.25" customHeight="1" spans="1:3">
      <c r="A789" s="88">
        <v>2110303</v>
      </c>
      <c r="B789" s="88" t="s">
        <v>1325</v>
      </c>
      <c r="C789" s="83"/>
    </row>
    <row r="790" s="111" customFormat="1" ht="17.25" customHeight="1" spans="1:3">
      <c r="A790" s="88">
        <v>2110304</v>
      </c>
      <c r="B790" s="88" t="s">
        <v>1326</v>
      </c>
      <c r="C790" s="83">
        <v>800</v>
      </c>
    </row>
    <row r="791" s="111" customFormat="1" ht="17.25" customHeight="1" spans="1:3">
      <c r="A791" s="88">
        <v>2110305</v>
      </c>
      <c r="B791" s="88" t="s">
        <v>1327</v>
      </c>
      <c r="C791" s="83"/>
    </row>
    <row r="792" s="111" customFormat="1" ht="17.25" customHeight="1" spans="1:3">
      <c r="A792" s="88">
        <v>2110306</v>
      </c>
      <c r="B792" s="88" t="s">
        <v>1328</v>
      </c>
      <c r="C792" s="83"/>
    </row>
    <row r="793" s="111" customFormat="1" ht="17.25" customHeight="1" spans="1:3">
      <c r="A793" s="88">
        <v>2110307</v>
      </c>
      <c r="B793" s="88" t="s">
        <v>1329</v>
      </c>
      <c r="C793" s="83">
        <v>198</v>
      </c>
    </row>
    <row r="794" s="111" customFormat="1" ht="17.25" customHeight="1" spans="1:3">
      <c r="A794" s="88">
        <v>2110399</v>
      </c>
      <c r="B794" s="88" t="s">
        <v>1330</v>
      </c>
      <c r="C794" s="83">
        <v>51</v>
      </c>
    </row>
    <row r="795" s="111" customFormat="1" ht="17.25" customHeight="1" spans="1:3">
      <c r="A795" s="88">
        <v>21104</v>
      </c>
      <c r="B795" s="78" t="s">
        <v>1331</v>
      </c>
      <c r="C795" s="80">
        <f>SUM(C796:C801)</f>
        <v>1615</v>
      </c>
    </row>
    <row r="796" s="111" customFormat="1" ht="17.25" customHeight="1" spans="1:3">
      <c r="A796" s="88">
        <v>2110401</v>
      </c>
      <c r="B796" s="88" t="s">
        <v>1332</v>
      </c>
      <c r="C796" s="83">
        <v>377</v>
      </c>
    </row>
    <row r="797" s="111" customFormat="1" ht="17.25" customHeight="1" spans="1:3">
      <c r="A797" s="88">
        <v>2110402</v>
      </c>
      <c r="B797" s="88" t="s">
        <v>1333</v>
      </c>
      <c r="C797" s="83">
        <v>1048</v>
      </c>
    </row>
    <row r="798" s="111" customFormat="1" ht="17.25" customHeight="1" spans="1:3">
      <c r="A798" s="88">
        <v>2110404</v>
      </c>
      <c r="B798" s="88" t="s">
        <v>1334</v>
      </c>
      <c r="C798" s="83"/>
    </row>
    <row r="799" s="111" customFormat="1" ht="17.25" customHeight="1" spans="1:3">
      <c r="A799" s="88">
        <v>2110405</v>
      </c>
      <c r="B799" s="88" t="s">
        <v>1335</v>
      </c>
      <c r="C799" s="83"/>
    </row>
    <row r="800" s="111" customFormat="1" ht="17.25" customHeight="1" spans="1:3">
      <c r="A800" s="88">
        <v>2110406</v>
      </c>
      <c r="B800" s="88" t="s">
        <v>1336</v>
      </c>
      <c r="C800" s="83">
        <v>8</v>
      </c>
    </row>
    <row r="801" s="111" customFormat="1" ht="17.25" customHeight="1" spans="1:3">
      <c r="A801" s="88">
        <v>2110499</v>
      </c>
      <c r="B801" s="88" t="s">
        <v>1337</v>
      </c>
      <c r="C801" s="83">
        <v>182</v>
      </c>
    </row>
    <row r="802" s="111" customFormat="1" ht="17.25" customHeight="1" spans="1:3">
      <c r="A802" s="88">
        <v>21105</v>
      </c>
      <c r="B802" s="78" t="s">
        <v>1338</v>
      </c>
      <c r="C802" s="80">
        <f>SUM(C803:C808)</f>
        <v>502</v>
      </c>
    </row>
    <row r="803" s="111" customFormat="1" ht="17.25" customHeight="1" spans="1:3">
      <c r="A803" s="88">
        <v>2110501</v>
      </c>
      <c r="B803" s="88" t="s">
        <v>1339</v>
      </c>
      <c r="C803" s="83">
        <v>180</v>
      </c>
    </row>
    <row r="804" s="111" customFormat="1" ht="17.25" customHeight="1" spans="1:3">
      <c r="A804" s="88">
        <v>2110502</v>
      </c>
      <c r="B804" s="88" t="s">
        <v>1340</v>
      </c>
      <c r="C804" s="83"/>
    </row>
    <row r="805" s="111" customFormat="1" ht="17.25" customHeight="1" spans="1:3">
      <c r="A805" s="88">
        <v>2110503</v>
      </c>
      <c r="B805" s="88" t="s">
        <v>1341</v>
      </c>
      <c r="C805" s="83"/>
    </row>
    <row r="806" s="111" customFormat="1" ht="17.25" customHeight="1" spans="1:3">
      <c r="A806" s="88">
        <v>2110506</v>
      </c>
      <c r="B806" s="88" t="s">
        <v>1342</v>
      </c>
      <c r="C806" s="83"/>
    </row>
    <row r="807" s="111" customFormat="1" ht="17.25" customHeight="1" spans="1:3">
      <c r="A807" s="88">
        <v>2110507</v>
      </c>
      <c r="B807" s="88" t="s">
        <v>1343</v>
      </c>
      <c r="C807" s="83">
        <v>264</v>
      </c>
    </row>
    <row r="808" s="111" customFormat="1" ht="17.25" customHeight="1" spans="1:3">
      <c r="A808" s="88">
        <v>2110599</v>
      </c>
      <c r="B808" s="88" t="s">
        <v>1344</v>
      </c>
      <c r="C808" s="83">
        <v>58</v>
      </c>
    </row>
    <row r="809" s="111" customFormat="1" ht="17.25" customHeight="1" spans="1:3">
      <c r="A809" s="88">
        <v>21107</v>
      </c>
      <c r="B809" s="78" t="s">
        <v>1345</v>
      </c>
      <c r="C809" s="80">
        <f>SUM(C810:C811)</f>
        <v>0</v>
      </c>
    </row>
    <row r="810" s="111" customFormat="1" ht="17.25" customHeight="1" spans="1:3">
      <c r="A810" s="88">
        <v>2110704</v>
      </c>
      <c r="B810" s="88" t="s">
        <v>1346</v>
      </c>
      <c r="C810" s="83"/>
    </row>
    <row r="811" s="111" customFormat="1" ht="17.25" customHeight="1" spans="1:3">
      <c r="A811" s="88">
        <v>2110799</v>
      </c>
      <c r="B811" s="88" t="s">
        <v>1347</v>
      </c>
      <c r="C811" s="83"/>
    </row>
    <row r="812" s="111" customFormat="1" ht="17.25" customHeight="1" spans="1:3">
      <c r="A812" s="88">
        <v>21108</v>
      </c>
      <c r="B812" s="78" t="s">
        <v>1348</v>
      </c>
      <c r="C812" s="80">
        <f>SUM(C813:C814)</f>
        <v>0</v>
      </c>
    </row>
    <row r="813" s="111" customFormat="1" ht="17.25" customHeight="1" spans="1:3">
      <c r="A813" s="88">
        <v>2110804</v>
      </c>
      <c r="B813" s="88" t="s">
        <v>1349</v>
      </c>
      <c r="C813" s="83"/>
    </row>
    <row r="814" s="111" customFormat="1" ht="17.25" customHeight="1" spans="1:3">
      <c r="A814" s="88">
        <v>2110899</v>
      </c>
      <c r="B814" s="88" t="s">
        <v>1350</v>
      </c>
      <c r="C814" s="83"/>
    </row>
    <row r="815" s="111" customFormat="1" ht="17.25" customHeight="1" spans="1:3">
      <c r="A815" s="88">
        <v>21109</v>
      </c>
      <c r="B815" s="78" t="s">
        <v>1351</v>
      </c>
      <c r="C815" s="80">
        <f>C816</f>
        <v>0</v>
      </c>
    </row>
    <row r="816" s="111" customFormat="1" ht="17.25" customHeight="1" spans="1:3">
      <c r="A816" s="88">
        <v>2110901</v>
      </c>
      <c r="B816" s="88" t="s">
        <v>1352</v>
      </c>
      <c r="C816" s="83"/>
    </row>
    <row r="817" s="111" customFormat="1" ht="17.25" customHeight="1" spans="1:3">
      <c r="A817" s="88">
        <v>21110</v>
      </c>
      <c r="B817" s="78" t="s">
        <v>1353</v>
      </c>
      <c r="C817" s="80">
        <f>C818</f>
        <v>0</v>
      </c>
    </row>
    <row r="818" s="111" customFormat="1" ht="17.25" customHeight="1" spans="1:3">
      <c r="A818" s="88">
        <v>2111001</v>
      </c>
      <c r="B818" s="88" t="s">
        <v>1354</v>
      </c>
      <c r="C818" s="83"/>
    </row>
    <row r="819" s="111" customFormat="1" ht="17.25" customHeight="1" spans="1:3">
      <c r="A819" s="88">
        <v>21111</v>
      </c>
      <c r="B819" s="78" t="s">
        <v>1355</v>
      </c>
      <c r="C819" s="80">
        <f>SUM(C820:C824)</f>
        <v>0</v>
      </c>
    </row>
    <row r="820" s="111" customFormat="1" ht="17.25" customHeight="1" spans="1:3">
      <c r="A820" s="88">
        <v>2111101</v>
      </c>
      <c r="B820" s="88" t="s">
        <v>1356</v>
      </c>
      <c r="C820" s="83"/>
    </row>
    <row r="821" s="111" customFormat="1" ht="17.25" customHeight="1" spans="1:3">
      <c r="A821" s="88">
        <v>2111102</v>
      </c>
      <c r="B821" s="88" t="s">
        <v>1357</v>
      </c>
      <c r="C821" s="83"/>
    </row>
    <row r="822" s="111" customFormat="1" ht="17.25" customHeight="1" spans="1:3">
      <c r="A822" s="88">
        <v>2111103</v>
      </c>
      <c r="B822" s="88" t="s">
        <v>1358</v>
      </c>
      <c r="C822" s="83"/>
    </row>
    <row r="823" s="111" customFormat="1" ht="17.25" customHeight="1" spans="1:3">
      <c r="A823" s="88">
        <v>2111104</v>
      </c>
      <c r="B823" s="88" t="s">
        <v>1359</v>
      </c>
      <c r="C823" s="83"/>
    </row>
    <row r="824" s="111" customFormat="1" ht="17.25" customHeight="1" spans="1:3">
      <c r="A824" s="88">
        <v>2111199</v>
      </c>
      <c r="B824" s="88" t="s">
        <v>1360</v>
      </c>
      <c r="C824" s="83"/>
    </row>
    <row r="825" s="111" customFormat="1" ht="17.25" customHeight="1" spans="1:3">
      <c r="A825" s="88">
        <v>21112</v>
      </c>
      <c r="B825" s="78" t="s">
        <v>1361</v>
      </c>
      <c r="C825" s="80">
        <f>C826</f>
        <v>0</v>
      </c>
    </row>
    <row r="826" s="111" customFormat="1" ht="17.25" customHeight="1" spans="1:3">
      <c r="A826" s="88">
        <v>2111201</v>
      </c>
      <c r="B826" s="88" t="s">
        <v>1362</v>
      </c>
      <c r="C826" s="83"/>
    </row>
    <row r="827" s="111" customFormat="1" ht="17.25" customHeight="1" spans="1:3">
      <c r="A827" s="88">
        <v>21113</v>
      </c>
      <c r="B827" s="78" t="s">
        <v>1363</v>
      </c>
      <c r="C827" s="80">
        <f>C828</f>
        <v>0</v>
      </c>
    </row>
    <row r="828" s="111" customFormat="1" ht="17.25" customHeight="1" spans="1:3">
      <c r="A828" s="88">
        <v>2111301</v>
      </c>
      <c r="B828" s="88" t="s">
        <v>1364</v>
      </c>
      <c r="C828" s="83"/>
    </row>
    <row r="829" s="111" customFormat="1" ht="17.25" customHeight="1" spans="1:3">
      <c r="A829" s="88">
        <v>21114</v>
      </c>
      <c r="B829" s="78" t="s">
        <v>1365</v>
      </c>
      <c r="C829" s="80">
        <f>SUM(C830:C839)</f>
        <v>0</v>
      </c>
    </row>
    <row r="830" s="111" customFormat="1" ht="17.25" customHeight="1" spans="1:3">
      <c r="A830" s="88">
        <v>2111401</v>
      </c>
      <c r="B830" s="88" t="s">
        <v>762</v>
      </c>
      <c r="C830" s="83"/>
    </row>
    <row r="831" s="111" customFormat="1" ht="17.25" customHeight="1" spans="1:3">
      <c r="A831" s="88">
        <v>2111402</v>
      </c>
      <c r="B831" s="88" t="s">
        <v>763</v>
      </c>
      <c r="C831" s="83"/>
    </row>
    <row r="832" s="111" customFormat="1" ht="17.25" customHeight="1" spans="1:3">
      <c r="A832" s="88">
        <v>2111403</v>
      </c>
      <c r="B832" s="88" t="s">
        <v>764</v>
      </c>
      <c r="C832" s="83"/>
    </row>
    <row r="833" s="111" customFormat="1" ht="17.25" customHeight="1" spans="1:3">
      <c r="A833" s="88">
        <v>2111406</v>
      </c>
      <c r="B833" s="88" t="s">
        <v>1366</v>
      </c>
      <c r="C833" s="83"/>
    </row>
    <row r="834" s="111" customFormat="1" ht="17.25" customHeight="1" spans="1:3">
      <c r="A834" s="88">
        <v>2111407</v>
      </c>
      <c r="B834" s="88" t="s">
        <v>1367</v>
      </c>
      <c r="C834" s="83"/>
    </row>
    <row r="835" s="111" customFormat="1" ht="17.25" customHeight="1" spans="1:3">
      <c r="A835" s="88">
        <v>2111408</v>
      </c>
      <c r="B835" s="88" t="s">
        <v>1368</v>
      </c>
      <c r="C835" s="83"/>
    </row>
    <row r="836" s="111" customFormat="1" ht="17.25" customHeight="1" spans="1:3">
      <c r="A836" s="88">
        <v>2111411</v>
      </c>
      <c r="B836" s="88" t="s">
        <v>802</v>
      </c>
      <c r="C836" s="83"/>
    </row>
    <row r="837" s="111" customFormat="1" ht="17.25" customHeight="1" spans="1:3">
      <c r="A837" s="88">
        <v>2111413</v>
      </c>
      <c r="B837" s="88" t="s">
        <v>1369</v>
      </c>
      <c r="C837" s="83"/>
    </row>
    <row r="838" s="111" customFormat="1" ht="17.25" customHeight="1" spans="1:3">
      <c r="A838" s="88">
        <v>2111450</v>
      </c>
      <c r="B838" s="88" t="s">
        <v>771</v>
      </c>
      <c r="C838" s="83"/>
    </row>
    <row r="839" s="111" customFormat="1" ht="17.25" customHeight="1" spans="1:3">
      <c r="A839" s="88">
        <v>2111499</v>
      </c>
      <c r="B839" s="88" t="s">
        <v>1370</v>
      </c>
      <c r="C839" s="83"/>
    </row>
    <row r="840" s="111" customFormat="1" ht="17.25" customHeight="1" spans="1:3">
      <c r="A840" s="88">
        <v>21199</v>
      </c>
      <c r="B840" s="78" t="s">
        <v>1371</v>
      </c>
      <c r="C840" s="80">
        <f>C841</f>
        <v>1445</v>
      </c>
    </row>
    <row r="841" s="111" customFormat="1" ht="17.25" customHeight="1" spans="1:3">
      <c r="A841" s="88">
        <v>2119999</v>
      </c>
      <c r="B841" s="88" t="s">
        <v>1372</v>
      </c>
      <c r="C841" s="83">
        <v>1445</v>
      </c>
    </row>
    <row r="842" s="111" customFormat="1" ht="17.25" customHeight="1" spans="1:3">
      <c r="A842" s="88">
        <v>212</v>
      </c>
      <c r="B842" s="78" t="s">
        <v>1373</v>
      </c>
      <c r="C842" s="80">
        <f>SUM(C843,C854,C856,C859,C861,C863)</f>
        <v>10972</v>
      </c>
    </row>
    <row r="843" s="111" customFormat="1" ht="17.25" customHeight="1" spans="1:3">
      <c r="A843" s="88">
        <v>21201</v>
      </c>
      <c r="B843" s="78" t="s">
        <v>1374</v>
      </c>
      <c r="C843" s="80">
        <f>SUM(C844:C853)</f>
        <v>5080</v>
      </c>
    </row>
    <row r="844" s="111" customFormat="1" ht="17.25" customHeight="1" spans="1:3">
      <c r="A844" s="88">
        <v>2120101</v>
      </c>
      <c r="B844" s="88" t="s">
        <v>762</v>
      </c>
      <c r="C844" s="83">
        <v>713</v>
      </c>
    </row>
    <row r="845" s="111" customFormat="1" ht="17.25" customHeight="1" spans="1:3">
      <c r="A845" s="88">
        <v>2120102</v>
      </c>
      <c r="B845" s="88" t="s">
        <v>763</v>
      </c>
      <c r="C845" s="83">
        <v>430</v>
      </c>
    </row>
    <row r="846" s="111" customFormat="1" ht="17.25" customHeight="1" spans="1:3">
      <c r="A846" s="88">
        <v>2120103</v>
      </c>
      <c r="B846" s="88" t="s">
        <v>764</v>
      </c>
      <c r="C846" s="83"/>
    </row>
    <row r="847" s="111" customFormat="1" ht="17.25" customHeight="1" spans="1:3">
      <c r="A847" s="88">
        <v>2120104</v>
      </c>
      <c r="B847" s="88" t="s">
        <v>1375</v>
      </c>
      <c r="C847" s="83">
        <v>468</v>
      </c>
    </row>
    <row r="848" s="111" customFormat="1" ht="17.25" customHeight="1" spans="1:3">
      <c r="A848" s="88">
        <v>2120105</v>
      </c>
      <c r="B848" s="88" t="s">
        <v>1376</v>
      </c>
      <c r="C848" s="83"/>
    </row>
    <row r="849" s="111" customFormat="1" ht="17.25" customHeight="1" spans="1:3">
      <c r="A849" s="88">
        <v>2120106</v>
      </c>
      <c r="B849" s="88" t="s">
        <v>1377</v>
      </c>
      <c r="C849" s="83"/>
    </row>
    <row r="850" s="111" customFormat="1" ht="17.25" customHeight="1" spans="1:3">
      <c r="A850" s="88">
        <v>2120107</v>
      </c>
      <c r="B850" s="88" t="s">
        <v>1378</v>
      </c>
      <c r="C850" s="83"/>
    </row>
    <row r="851" s="111" customFormat="1" ht="17.25" customHeight="1" spans="1:3">
      <c r="A851" s="88">
        <v>2120109</v>
      </c>
      <c r="B851" s="88" t="s">
        <v>1379</v>
      </c>
      <c r="C851" s="83"/>
    </row>
    <row r="852" s="111" customFormat="1" ht="17.25" customHeight="1" spans="1:3">
      <c r="A852" s="88">
        <v>2120110</v>
      </c>
      <c r="B852" s="88" t="s">
        <v>1380</v>
      </c>
      <c r="C852" s="83"/>
    </row>
    <row r="853" s="111" customFormat="1" ht="17.25" customHeight="1" spans="1:3">
      <c r="A853" s="88">
        <v>2120199</v>
      </c>
      <c r="B853" s="88" t="s">
        <v>1381</v>
      </c>
      <c r="C853" s="83">
        <v>3469</v>
      </c>
    </row>
    <row r="854" s="111" customFormat="1" ht="17.25" customHeight="1" spans="1:3">
      <c r="A854" s="88">
        <v>21202</v>
      </c>
      <c r="B854" s="78" t="s">
        <v>1382</v>
      </c>
      <c r="C854" s="80">
        <f>C855</f>
        <v>0</v>
      </c>
    </row>
    <row r="855" s="111" customFormat="1" ht="17.25" customHeight="1" spans="1:3">
      <c r="A855" s="88">
        <v>2120201</v>
      </c>
      <c r="B855" s="88" t="s">
        <v>1383</v>
      </c>
      <c r="C855" s="83"/>
    </row>
    <row r="856" s="111" customFormat="1" ht="17.25" customHeight="1" spans="1:3">
      <c r="A856" s="88">
        <v>21203</v>
      </c>
      <c r="B856" s="78" t="s">
        <v>1384</v>
      </c>
      <c r="C856" s="80">
        <f>SUM(C857:C858)</f>
        <v>1393</v>
      </c>
    </row>
    <row r="857" s="111" customFormat="1" ht="17.25" customHeight="1" spans="1:3">
      <c r="A857" s="88">
        <v>2120303</v>
      </c>
      <c r="B857" s="88" t="s">
        <v>1385</v>
      </c>
      <c r="C857" s="83"/>
    </row>
    <row r="858" s="111" customFormat="1" ht="17.25" customHeight="1" spans="1:3">
      <c r="A858" s="88">
        <v>2120399</v>
      </c>
      <c r="B858" s="88" t="s">
        <v>1386</v>
      </c>
      <c r="C858" s="83">
        <v>1393</v>
      </c>
    </row>
    <row r="859" s="111" customFormat="1" ht="17.25" customHeight="1" spans="1:3">
      <c r="A859" s="88">
        <v>21205</v>
      </c>
      <c r="B859" s="78" t="s">
        <v>1387</v>
      </c>
      <c r="C859" s="80">
        <f t="shared" ref="C859:C863" si="0">C860</f>
        <v>0</v>
      </c>
    </row>
    <row r="860" s="111" customFormat="1" ht="17.25" customHeight="1" spans="1:3">
      <c r="A860" s="88">
        <v>2120501</v>
      </c>
      <c r="B860" s="88" t="s">
        <v>1388</v>
      </c>
      <c r="C860" s="83"/>
    </row>
    <row r="861" s="111" customFormat="1" ht="17.25" customHeight="1" spans="1:3">
      <c r="A861" s="88">
        <v>21206</v>
      </c>
      <c r="B861" s="78" t="s">
        <v>1389</v>
      </c>
      <c r="C861" s="80">
        <f t="shared" si="0"/>
        <v>0</v>
      </c>
    </row>
    <row r="862" s="111" customFormat="1" ht="17.25" customHeight="1" spans="1:3">
      <c r="A862" s="88">
        <v>2120601</v>
      </c>
      <c r="B862" s="88" t="s">
        <v>1390</v>
      </c>
      <c r="C862" s="83"/>
    </row>
    <row r="863" s="111" customFormat="1" ht="17.25" customHeight="1" spans="1:3">
      <c r="A863" s="88">
        <v>21299</v>
      </c>
      <c r="B863" s="78" t="s">
        <v>1391</v>
      </c>
      <c r="C863" s="80">
        <f t="shared" si="0"/>
        <v>4499</v>
      </c>
    </row>
    <row r="864" s="111" customFormat="1" ht="17.25" customHeight="1" spans="1:3">
      <c r="A864" s="88">
        <v>2129999</v>
      </c>
      <c r="B864" s="88" t="s">
        <v>1392</v>
      </c>
      <c r="C864" s="83">
        <v>4499</v>
      </c>
    </row>
    <row r="865" s="111" customFormat="1" ht="17.25" customHeight="1" spans="1:3">
      <c r="A865" s="88">
        <v>213</v>
      </c>
      <c r="B865" s="78" t="s">
        <v>1393</v>
      </c>
      <c r="C865" s="80">
        <f>SUM(C866,C892,C915,C943,C954,C961,C967,C970)</f>
        <v>55608</v>
      </c>
    </row>
    <row r="866" s="111" customFormat="1" ht="17.25" customHeight="1" spans="1:3">
      <c r="A866" s="88">
        <v>21301</v>
      </c>
      <c r="B866" s="78" t="s">
        <v>1394</v>
      </c>
      <c r="C866" s="80">
        <f>SUM(C867:C891)</f>
        <v>10672</v>
      </c>
    </row>
    <row r="867" s="111" customFormat="1" ht="17.25" customHeight="1" spans="1:3">
      <c r="A867" s="88">
        <v>2130101</v>
      </c>
      <c r="B867" s="88" t="s">
        <v>762</v>
      </c>
      <c r="C867" s="83">
        <v>1960</v>
      </c>
    </row>
    <row r="868" s="111" customFormat="1" ht="17.25" customHeight="1" spans="1:3">
      <c r="A868" s="88">
        <v>2130102</v>
      </c>
      <c r="B868" s="88" t="s">
        <v>763</v>
      </c>
      <c r="C868" s="83">
        <v>163</v>
      </c>
    </row>
    <row r="869" s="111" customFormat="1" ht="17.25" customHeight="1" spans="1:3">
      <c r="A869" s="88">
        <v>2130103</v>
      </c>
      <c r="B869" s="88" t="s">
        <v>764</v>
      </c>
      <c r="C869" s="83"/>
    </row>
    <row r="870" s="111" customFormat="1" ht="17.25" customHeight="1" spans="1:3">
      <c r="A870" s="88">
        <v>2130104</v>
      </c>
      <c r="B870" s="88" t="s">
        <v>771</v>
      </c>
      <c r="C870" s="83"/>
    </row>
    <row r="871" s="111" customFormat="1" ht="17.25" customHeight="1" spans="1:3">
      <c r="A871" s="88">
        <v>2130105</v>
      </c>
      <c r="B871" s="88" t="s">
        <v>1395</v>
      </c>
      <c r="C871" s="83"/>
    </row>
    <row r="872" s="111" customFormat="1" ht="17.25" customHeight="1" spans="1:3">
      <c r="A872" s="88">
        <v>2130106</v>
      </c>
      <c r="B872" s="88" t="s">
        <v>1396</v>
      </c>
      <c r="C872" s="83">
        <v>113</v>
      </c>
    </row>
    <row r="873" s="111" customFormat="1" ht="17.25" customHeight="1" spans="1:3">
      <c r="A873" s="88">
        <v>2130108</v>
      </c>
      <c r="B873" s="88" t="s">
        <v>1397</v>
      </c>
      <c r="C873" s="83">
        <v>364</v>
      </c>
    </row>
    <row r="874" s="111" customFormat="1" ht="17.25" customHeight="1" spans="1:3">
      <c r="A874" s="88">
        <v>2130109</v>
      </c>
      <c r="B874" s="88" t="s">
        <v>1398</v>
      </c>
      <c r="C874" s="83">
        <v>33</v>
      </c>
    </row>
    <row r="875" s="111" customFormat="1" ht="17.25" customHeight="1" spans="1:3">
      <c r="A875" s="88">
        <v>2130110</v>
      </c>
      <c r="B875" s="88" t="s">
        <v>1399</v>
      </c>
      <c r="C875" s="83"/>
    </row>
    <row r="876" s="111" customFormat="1" ht="17.25" customHeight="1" spans="1:3">
      <c r="A876" s="88">
        <v>2130111</v>
      </c>
      <c r="B876" s="88" t="s">
        <v>1400</v>
      </c>
      <c r="C876" s="83">
        <v>4</v>
      </c>
    </row>
    <row r="877" s="111" customFormat="1" ht="17.25" customHeight="1" spans="1:3">
      <c r="A877" s="88">
        <v>2130112</v>
      </c>
      <c r="B877" s="88" t="s">
        <v>1401</v>
      </c>
      <c r="C877" s="83"/>
    </row>
    <row r="878" s="111" customFormat="1" ht="17.25" customHeight="1" spans="1:3">
      <c r="A878" s="88">
        <v>2130114</v>
      </c>
      <c r="B878" s="88" t="s">
        <v>1402</v>
      </c>
      <c r="C878" s="83"/>
    </row>
    <row r="879" s="111" customFormat="1" ht="17.25" customHeight="1" spans="1:3">
      <c r="A879" s="88">
        <v>2130119</v>
      </c>
      <c r="B879" s="88" t="s">
        <v>1403</v>
      </c>
      <c r="C879" s="83">
        <v>72</v>
      </c>
    </row>
    <row r="880" s="111" customFormat="1" ht="17.25" customHeight="1" spans="1:3">
      <c r="A880" s="88">
        <v>2130120</v>
      </c>
      <c r="B880" s="88" t="s">
        <v>1404</v>
      </c>
      <c r="C880" s="83">
        <v>3238</v>
      </c>
    </row>
    <row r="881" s="111" customFormat="1" ht="17.25" customHeight="1" spans="1:3">
      <c r="A881" s="88">
        <v>2130121</v>
      </c>
      <c r="B881" s="88" t="s">
        <v>1405</v>
      </c>
      <c r="C881" s="83">
        <v>228</v>
      </c>
    </row>
    <row r="882" s="111" customFormat="1" ht="17.25" customHeight="1" spans="1:3">
      <c r="A882" s="88">
        <v>2130122</v>
      </c>
      <c r="B882" s="88" t="s">
        <v>1406</v>
      </c>
      <c r="C882" s="83">
        <v>1169</v>
      </c>
    </row>
    <row r="883" s="111" customFormat="1" ht="17.25" customHeight="1" spans="1:3">
      <c r="A883" s="88">
        <v>2130124</v>
      </c>
      <c r="B883" s="88" t="s">
        <v>1407</v>
      </c>
      <c r="C883" s="83">
        <v>86</v>
      </c>
    </row>
    <row r="884" s="111" customFormat="1" ht="17.25" customHeight="1" spans="1:3">
      <c r="A884" s="88">
        <v>2130125</v>
      </c>
      <c r="B884" s="88" t="s">
        <v>1408</v>
      </c>
      <c r="C884" s="83"/>
    </row>
    <row r="885" s="111" customFormat="1" ht="17.25" customHeight="1" spans="1:3">
      <c r="A885" s="88">
        <v>2130126</v>
      </c>
      <c r="B885" s="88" t="s">
        <v>1409</v>
      </c>
      <c r="C885" s="83">
        <v>12</v>
      </c>
    </row>
    <row r="886" s="111" customFormat="1" ht="17.25" customHeight="1" spans="1:3">
      <c r="A886" s="88">
        <v>2130135</v>
      </c>
      <c r="B886" s="88" t="s">
        <v>1410</v>
      </c>
      <c r="C886" s="83">
        <v>21</v>
      </c>
    </row>
    <row r="887" s="111" customFormat="1" ht="17.25" customHeight="1" spans="1:3">
      <c r="A887" s="88">
        <v>2130142</v>
      </c>
      <c r="B887" s="88" t="s">
        <v>1411</v>
      </c>
      <c r="C887" s="83"/>
    </row>
    <row r="888" s="111" customFormat="1" ht="17.25" customHeight="1" spans="1:3">
      <c r="A888" s="88">
        <v>2130148</v>
      </c>
      <c r="B888" s="88" t="s">
        <v>1412</v>
      </c>
      <c r="C888" s="83">
        <v>17</v>
      </c>
    </row>
    <row r="889" s="111" customFormat="1" ht="17.25" customHeight="1" spans="1:3">
      <c r="A889" s="88">
        <v>2130152</v>
      </c>
      <c r="B889" s="88" t="s">
        <v>1413</v>
      </c>
      <c r="C889" s="83">
        <v>5</v>
      </c>
    </row>
    <row r="890" s="111" customFormat="1" ht="17.25" customHeight="1" spans="1:3">
      <c r="A890" s="88">
        <v>2130153</v>
      </c>
      <c r="B890" s="88" t="s">
        <v>1414</v>
      </c>
      <c r="C890" s="83">
        <v>2618</v>
      </c>
    </row>
    <row r="891" s="111" customFormat="1" ht="17.25" customHeight="1" spans="1:3">
      <c r="A891" s="88">
        <v>2130199</v>
      </c>
      <c r="B891" s="88" t="s">
        <v>1415</v>
      </c>
      <c r="C891" s="83">
        <v>569</v>
      </c>
    </row>
    <row r="892" s="111" customFormat="1" ht="17.25" customHeight="1" spans="1:3">
      <c r="A892" s="88">
        <v>21302</v>
      </c>
      <c r="B892" s="78" t="s">
        <v>1416</v>
      </c>
      <c r="C892" s="80">
        <f>SUM(C893:C914)</f>
        <v>8134</v>
      </c>
    </row>
    <row r="893" s="111" customFormat="1" ht="17.25" customHeight="1" spans="1:3">
      <c r="A893" s="88">
        <v>2130201</v>
      </c>
      <c r="B893" s="88" t="s">
        <v>762</v>
      </c>
      <c r="C893" s="83">
        <v>1940</v>
      </c>
    </row>
    <row r="894" s="111" customFormat="1" ht="17.25" customHeight="1" spans="1:3">
      <c r="A894" s="88">
        <v>2130202</v>
      </c>
      <c r="B894" s="88" t="s">
        <v>763</v>
      </c>
      <c r="C894" s="83">
        <v>684</v>
      </c>
    </row>
    <row r="895" s="111" customFormat="1" ht="17.25" customHeight="1" spans="1:3">
      <c r="A895" s="88">
        <v>2130203</v>
      </c>
      <c r="B895" s="88" t="s">
        <v>764</v>
      </c>
      <c r="C895" s="83"/>
    </row>
    <row r="896" s="111" customFormat="1" ht="17.25" customHeight="1" spans="1:3">
      <c r="A896" s="88">
        <v>2130204</v>
      </c>
      <c r="B896" s="88" t="s">
        <v>1417</v>
      </c>
      <c r="C896" s="83"/>
    </row>
    <row r="897" s="111" customFormat="1" ht="17.25" customHeight="1" spans="1:3">
      <c r="A897" s="88">
        <v>2130205</v>
      </c>
      <c r="B897" s="88" t="s">
        <v>1418</v>
      </c>
      <c r="C897" s="83">
        <v>196</v>
      </c>
    </row>
    <row r="898" s="111" customFormat="1" ht="17.25" customHeight="1" spans="1:3">
      <c r="A898" s="88">
        <v>2130206</v>
      </c>
      <c r="B898" s="88" t="s">
        <v>1419</v>
      </c>
      <c r="C898" s="83">
        <v>32</v>
      </c>
    </row>
    <row r="899" s="111" customFormat="1" ht="17.25" customHeight="1" spans="1:3">
      <c r="A899" s="88">
        <v>2130207</v>
      </c>
      <c r="B899" s="88" t="s">
        <v>1420</v>
      </c>
      <c r="C899" s="83"/>
    </row>
    <row r="900" s="111" customFormat="1" ht="17.25" customHeight="1" spans="1:3">
      <c r="A900" s="88">
        <v>2130209</v>
      </c>
      <c r="B900" s="88" t="s">
        <v>1421</v>
      </c>
      <c r="C900" s="83">
        <v>763</v>
      </c>
    </row>
    <row r="901" s="111" customFormat="1" ht="17.25" customHeight="1" spans="1:3">
      <c r="A901" s="88">
        <v>2130211</v>
      </c>
      <c r="B901" s="88" t="s">
        <v>1422</v>
      </c>
      <c r="C901" s="83"/>
    </row>
    <row r="902" s="111" customFormat="1" ht="17.25" customHeight="1" spans="1:3">
      <c r="A902" s="88">
        <v>2130212</v>
      </c>
      <c r="B902" s="88" t="s">
        <v>1423</v>
      </c>
      <c r="C902" s="83"/>
    </row>
    <row r="903" s="111" customFormat="1" ht="17.25" customHeight="1" spans="1:3">
      <c r="A903" s="88">
        <v>2130213</v>
      </c>
      <c r="B903" s="88" t="s">
        <v>1424</v>
      </c>
      <c r="C903" s="83"/>
    </row>
    <row r="904" s="111" customFormat="1" ht="17.25" customHeight="1" spans="1:3">
      <c r="A904" s="88">
        <v>2130217</v>
      </c>
      <c r="B904" s="88" t="s">
        <v>1425</v>
      </c>
      <c r="C904" s="83"/>
    </row>
    <row r="905" s="111" customFormat="1" ht="17.25" customHeight="1" spans="1:3">
      <c r="A905" s="88">
        <v>2130220</v>
      </c>
      <c r="B905" s="88" t="s">
        <v>1426</v>
      </c>
      <c r="C905" s="83"/>
    </row>
    <row r="906" s="111" customFormat="1" ht="17.25" customHeight="1" spans="1:3">
      <c r="A906" s="88">
        <v>2130221</v>
      </c>
      <c r="B906" s="88" t="s">
        <v>1427</v>
      </c>
      <c r="C906" s="83"/>
    </row>
    <row r="907" s="111" customFormat="1" ht="17.25" customHeight="1" spans="1:3">
      <c r="A907" s="88">
        <v>2130223</v>
      </c>
      <c r="B907" s="88" t="s">
        <v>1428</v>
      </c>
      <c r="C907" s="83"/>
    </row>
    <row r="908" s="111" customFormat="1" ht="17.25" customHeight="1" spans="1:3">
      <c r="A908" s="88">
        <v>2130226</v>
      </c>
      <c r="B908" s="88" t="s">
        <v>1429</v>
      </c>
      <c r="C908" s="83"/>
    </row>
    <row r="909" s="111" customFormat="1" ht="17.25" customHeight="1" spans="1:3">
      <c r="A909" s="88">
        <v>2130227</v>
      </c>
      <c r="B909" s="88" t="s">
        <v>1430</v>
      </c>
      <c r="C909" s="83"/>
    </row>
    <row r="910" s="111" customFormat="1" ht="17.25" customHeight="1" spans="1:3">
      <c r="A910" s="88">
        <v>2130234</v>
      </c>
      <c r="B910" s="88" t="s">
        <v>1431</v>
      </c>
      <c r="C910" s="83">
        <v>61</v>
      </c>
    </row>
    <row r="911" s="111" customFormat="1" ht="17.25" customHeight="1" spans="1:3">
      <c r="A911" s="88">
        <v>2130236</v>
      </c>
      <c r="B911" s="88" t="s">
        <v>1432</v>
      </c>
      <c r="C911" s="83"/>
    </row>
    <row r="912" s="111" customFormat="1" ht="17.25" customHeight="1" spans="1:3">
      <c r="A912" s="88">
        <v>2130237</v>
      </c>
      <c r="B912" s="88" t="s">
        <v>1401</v>
      </c>
      <c r="C912" s="83"/>
    </row>
    <row r="913" s="111" customFormat="1" ht="17.25" customHeight="1" spans="1:3">
      <c r="A913" s="81">
        <v>2130238</v>
      </c>
      <c r="B913" s="81" t="s">
        <v>1433</v>
      </c>
      <c r="C913" s="83"/>
    </row>
    <row r="914" s="111" customFormat="1" ht="17.25" customHeight="1" spans="1:3">
      <c r="A914" s="88">
        <v>2130299</v>
      </c>
      <c r="B914" s="88" t="s">
        <v>1434</v>
      </c>
      <c r="C914" s="83">
        <v>4458</v>
      </c>
    </row>
    <row r="915" s="111" customFormat="1" ht="17.25" customHeight="1" spans="1:3">
      <c r="A915" s="88">
        <v>21303</v>
      </c>
      <c r="B915" s="78" t="s">
        <v>1435</v>
      </c>
      <c r="C915" s="80">
        <f>SUM(C916:C942)</f>
        <v>12177</v>
      </c>
    </row>
    <row r="916" s="111" customFormat="1" ht="17.25" customHeight="1" spans="1:3">
      <c r="A916" s="88">
        <v>2130301</v>
      </c>
      <c r="B916" s="88" t="s">
        <v>762</v>
      </c>
      <c r="C916" s="83">
        <v>611</v>
      </c>
    </row>
    <row r="917" s="111" customFormat="1" ht="17.25" customHeight="1" spans="1:3">
      <c r="A917" s="88">
        <v>2130302</v>
      </c>
      <c r="B917" s="88" t="s">
        <v>763</v>
      </c>
      <c r="C917" s="83">
        <v>318</v>
      </c>
    </row>
    <row r="918" s="111" customFormat="1" ht="17.25" customHeight="1" spans="1:3">
      <c r="A918" s="88">
        <v>2130303</v>
      </c>
      <c r="B918" s="88" t="s">
        <v>764</v>
      </c>
      <c r="C918" s="83"/>
    </row>
    <row r="919" s="111" customFormat="1" ht="17.25" customHeight="1" spans="1:3">
      <c r="A919" s="88">
        <v>2130304</v>
      </c>
      <c r="B919" s="88" t="s">
        <v>1436</v>
      </c>
      <c r="C919" s="83">
        <v>50</v>
      </c>
    </row>
    <row r="920" s="111" customFormat="1" ht="17.25" customHeight="1" spans="1:3">
      <c r="A920" s="88">
        <v>2130305</v>
      </c>
      <c r="B920" s="88" t="s">
        <v>1437</v>
      </c>
      <c r="C920" s="83">
        <v>7946</v>
      </c>
    </row>
    <row r="921" s="111" customFormat="1" ht="17.25" customHeight="1" spans="1:3">
      <c r="A921" s="88">
        <v>2130306</v>
      </c>
      <c r="B921" s="88" t="s">
        <v>1438</v>
      </c>
      <c r="C921" s="83">
        <v>295</v>
      </c>
    </row>
    <row r="922" s="111" customFormat="1" ht="17.25" customHeight="1" spans="1:3">
      <c r="A922" s="88">
        <v>2130307</v>
      </c>
      <c r="B922" s="88" t="s">
        <v>1439</v>
      </c>
      <c r="C922" s="83"/>
    </row>
    <row r="923" s="111" customFormat="1" ht="17.25" customHeight="1" spans="1:3">
      <c r="A923" s="88">
        <v>2130308</v>
      </c>
      <c r="B923" s="88" t="s">
        <v>1440</v>
      </c>
      <c r="C923" s="83"/>
    </row>
    <row r="924" s="111" customFormat="1" ht="17.25" customHeight="1" spans="1:3">
      <c r="A924" s="88">
        <v>2130309</v>
      </c>
      <c r="B924" s="88" t="s">
        <v>1441</v>
      </c>
      <c r="C924" s="83"/>
    </row>
    <row r="925" s="111" customFormat="1" ht="17.25" customHeight="1" spans="1:3">
      <c r="A925" s="88">
        <v>2130310</v>
      </c>
      <c r="B925" s="88" t="s">
        <v>1442</v>
      </c>
      <c r="C925" s="83">
        <v>63</v>
      </c>
    </row>
    <row r="926" s="111" customFormat="1" ht="17.25" customHeight="1" spans="1:3">
      <c r="A926" s="88">
        <v>2130311</v>
      </c>
      <c r="B926" s="88" t="s">
        <v>1443</v>
      </c>
      <c r="C926" s="83"/>
    </row>
    <row r="927" s="111" customFormat="1" ht="17.25" customHeight="1" spans="1:3">
      <c r="A927" s="88">
        <v>2130312</v>
      </c>
      <c r="B927" s="88" t="s">
        <v>1444</v>
      </c>
      <c r="C927" s="83"/>
    </row>
    <row r="928" s="111" customFormat="1" ht="17.25" customHeight="1" spans="1:3">
      <c r="A928" s="88">
        <v>2130313</v>
      </c>
      <c r="B928" s="88" t="s">
        <v>1445</v>
      </c>
      <c r="C928" s="83">
        <v>5</v>
      </c>
    </row>
    <row r="929" s="111" customFormat="1" ht="17.25" customHeight="1" spans="1:3">
      <c r="A929" s="88">
        <v>2130314</v>
      </c>
      <c r="B929" s="88" t="s">
        <v>1446</v>
      </c>
      <c r="C929" s="83">
        <v>17</v>
      </c>
    </row>
    <row r="930" s="111" customFormat="1" ht="17.25" customHeight="1" spans="1:3">
      <c r="A930" s="88">
        <v>2130315</v>
      </c>
      <c r="B930" s="88" t="s">
        <v>1447</v>
      </c>
      <c r="C930" s="83">
        <v>55</v>
      </c>
    </row>
    <row r="931" s="111" customFormat="1" ht="17.25" customHeight="1" spans="1:3">
      <c r="A931" s="88">
        <v>2130316</v>
      </c>
      <c r="B931" s="88" t="s">
        <v>1448</v>
      </c>
      <c r="C931" s="83">
        <v>705</v>
      </c>
    </row>
    <row r="932" s="111" customFormat="1" ht="17.25" customHeight="1" spans="1:3">
      <c r="A932" s="88">
        <v>2130317</v>
      </c>
      <c r="B932" s="88" t="s">
        <v>1449</v>
      </c>
      <c r="C932" s="83"/>
    </row>
    <row r="933" s="111" customFormat="1" ht="17.25" customHeight="1" spans="1:3">
      <c r="A933" s="88">
        <v>2130318</v>
      </c>
      <c r="B933" s="88" t="s">
        <v>1450</v>
      </c>
      <c r="C933" s="83"/>
    </row>
    <row r="934" s="111" customFormat="1" ht="17.25" customHeight="1" spans="1:3">
      <c r="A934" s="88">
        <v>2130319</v>
      </c>
      <c r="B934" s="88" t="s">
        <v>1451</v>
      </c>
      <c r="C934" s="83"/>
    </row>
    <row r="935" s="111" customFormat="1" ht="17.25" customHeight="1" spans="1:3">
      <c r="A935" s="88">
        <v>2130321</v>
      </c>
      <c r="B935" s="88" t="s">
        <v>1452</v>
      </c>
      <c r="C935" s="83">
        <v>25</v>
      </c>
    </row>
    <row r="936" s="111" customFormat="1" ht="17.25" customHeight="1" spans="1:3">
      <c r="A936" s="88">
        <v>2130322</v>
      </c>
      <c r="B936" s="88" t="s">
        <v>1453</v>
      </c>
      <c r="C936" s="83"/>
    </row>
    <row r="937" s="111" customFormat="1" ht="17.25" customHeight="1" spans="1:3">
      <c r="A937" s="88">
        <v>2130333</v>
      </c>
      <c r="B937" s="88" t="s">
        <v>1428</v>
      </c>
      <c r="C937" s="83"/>
    </row>
    <row r="938" s="111" customFormat="1" ht="17.25" customHeight="1" spans="1:3">
      <c r="A938" s="88">
        <v>2130334</v>
      </c>
      <c r="B938" s="88" t="s">
        <v>1454</v>
      </c>
      <c r="C938" s="83">
        <v>900</v>
      </c>
    </row>
    <row r="939" s="111" customFormat="1" ht="17.25" customHeight="1" spans="1:3">
      <c r="A939" s="88">
        <v>2130335</v>
      </c>
      <c r="B939" s="88" t="s">
        <v>1455</v>
      </c>
      <c r="C939" s="83">
        <v>9</v>
      </c>
    </row>
    <row r="940" s="111" customFormat="1" ht="17.25" customHeight="1" spans="1:3">
      <c r="A940" s="88">
        <v>2130336</v>
      </c>
      <c r="B940" s="88" t="s">
        <v>1456</v>
      </c>
      <c r="C940" s="83"/>
    </row>
    <row r="941" s="111" customFormat="1" ht="17.25" customHeight="1" spans="1:3">
      <c r="A941" s="88">
        <v>2130337</v>
      </c>
      <c r="B941" s="88" t="s">
        <v>1457</v>
      </c>
      <c r="C941" s="83"/>
    </row>
    <row r="942" s="111" customFormat="1" ht="17.25" customHeight="1" spans="1:3">
      <c r="A942" s="88">
        <v>2130399</v>
      </c>
      <c r="B942" s="88" t="s">
        <v>1458</v>
      </c>
      <c r="C942" s="83">
        <v>1178</v>
      </c>
    </row>
    <row r="943" s="111" customFormat="1" ht="17.25" customHeight="1" spans="1:3">
      <c r="A943" s="88">
        <v>21305</v>
      </c>
      <c r="B943" s="78" t="s">
        <v>1459</v>
      </c>
      <c r="C943" s="80">
        <f>SUM(C944:C953)</f>
        <v>13782</v>
      </c>
    </row>
    <row r="944" s="111" customFormat="1" ht="17.25" customHeight="1" spans="1:3">
      <c r="A944" s="88">
        <v>2130501</v>
      </c>
      <c r="B944" s="88" t="s">
        <v>762</v>
      </c>
      <c r="C944" s="83">
        <v>117</v>
      </c>
    </row>
    <row r="945" s="111" customFormat="1" ht="17.25" customHeight="1" spans="1:3">
      <c r="A945" s="88">
        <v>2130502</v>
      </c>
      <c r="B945" s="88" t="s">
        <v>763</v>
      </c>
      <c r="C945" s="83">
        <v>360</v>
      </c>
    </row>
    <row r="946" s="111" customFormat="1" ht="17.25" customHeight="1" spans="1:3">
      <c r="A946" s="88">
        <v>2130503</v>
      </c>
      <c r="B946" s="88" t="s">
        <v>764</v>
      </c>
      <c r="C946" s="83"/>
    </row>
    <row r="947" s="111" customFormat="1" ht="17.25" customHeight="1" spans="1:3">
      <c r="A947" s="88">
        <v>2130504</v>
      </c>
      <c r="B947" s="88" t="s">
        <v>1460</v>
      </c>
      <c r="C947" s="83"/>
    </row>
    <row r="948" s="111" customFormat="1" ht="17.25" customHeight="1" spans="1:3">
      <c r="A948" s="88">
        <v>2130505</v>
      </c>
      <c r="B948" s="88" t="s">
        <v>1461</v>
      </c>
      <c r="C948" s="83"/>
    </row>
    <row r="949" s="111" customFormat="1" ht="17.25" customHeight="1" spans="1:3">
      <c r="A949" s="88">
        <v>2130506</v>
      </c>
      <c r="B949" s="88" t="s">
        <v>1462</v>
      </c>
      <c r="C949" s="83"/>
    </row>
    <row r="950" s="111" customFormat="1" ht="17.25" customHeight="1" spans="1:3">
      <c r="A950" s="88">
        <v>2130507</v>
      </c>
      <c r="B950" s="88" t="s">
        <v>1463</v>
      </c>
      <c r="C950" s="83"/>
    </row>
    <row r="951" s="111" customFormat="1" ht="17.25" customHeight="1" spans="1:3">
      <c r="A951" s="88">
        <v>2130508</v>
      </c>
      <c r="B951" s="88" t="s">
        <v>1464</v>
      </c>
      <c r="C951" s="83"/>
    </row>
    <row r="952" s="111" customFormat="1" ht="17.25" customHeight="1" spans="1:3">
      <c r="A952" s="88">
        <v>2130550</v>
      </c>
      <c r="B952" s="88" t="s">
        <v>771</v>
      </c>
      <c r="C952" s="83"/>
    </row>
    <row r="953" s="111" customFormat="1" ht="17.25" customHeight="1" spans="1:3">
      <c r="A953" s="88">
        <v>2130599</v>
      </c>
      <c r="B953" s="88" t="s">
        <v>1465</v>
      </c>
      <c r="C953" s="83">
        <v>13305</v>
      </c>
    </row>
    <row r="954" s="111" customFormat="1" ht="17.25" customHeight="1" spans="1:3">
      <c r="A954" s="88">
        <v>21307</v>
      </c>
      <c r="B954" s="78" t="s">
        <v>1466</v>
      </c>
      <c r="C954" s="80">
        <f>SUM(C955:C960)</f>
        <v>3403</v>
      </c>
    </row>
    <row r="955" s="111" customFormat="1" ht="17.25" customHeight="1" spans="1:3">
      <c r="A955" s="88">
        <v>2130701</v>
      </c>
      <c r="B955" s="88" t="s">
        <v>1467</v>
      </c>
      <c r="C955" s="83">
        <v>848</v>
      </c>
    </row>
    <row r="956" s="111" customFormat="1" ht="17.25" customHeight="1" spans="1:3">
      <c r="A956" s="88">
        <v>2130704</v>
      </c>
      <c r="B956" s="88" t="s">
        <v>1468</v>
      </c>
      <c r="C956" s="83"/>
    </row>
    <row r="957" s="111" customFormat="1" ht="17.25" customHeight="1" spans="1:3">
      <c r="A957" s="88">
        <v>2130705</v>
      </c>
      <c r="B957" s="88" t="s">
        <v>1469</v>
      </c>
      <c r="C957" s="83">
        <v>2253</v>
      </c>
    </row>
    <row r="958" s="111" customFormat="1" ht="17.25" customHeight="1" spans="1:3">
      <c r="A958" s="88">
        <v>2130706</v>
      </c>
      <c r="B958" s="88" t="s">
        <v>1470</v>
      </c>
      <c r="C958" s="83">
        <v>51</v>
      </c>
    </row>
    <row r="959" s="111" customFormat="1" ht="17.25" customHeight="1" spans="1:3">
      <c r="A959" s="88">
        <v>2130707</v>
      </c>
      <c r="B959" s="88" t="s">
        <v>1471</v>
      </c>
      <c r="C959" s="83">
        <v>251</v>
      </c>
    </row>
    <row r="960" s="111" customFormat="1" ht="17.25" customHeight="1" spans="1:3">
      <c r="A960" s="88">
        <v>2130799</v>
      </c>
      <c r="B960" s="88" t="s">
        <v>1472</v>
      </c>
      <c r="C960" s="83"/>
    </row>
    <row r="961" s="111" customFormat="1" ht="17.25" customHeight="1" spans="1:3">
      <c r="A961" s="88">
        <v>21308</v>
      </c>
      <c r="B961" s="78" t="s">
        <v>1473</v>
      </c>
      <c r="C961" s="80">
        <f>SUM(C962:C966)</f>
        <v>2558</v>
      </c>
    </row>
    <row r="962" s="111" customFormat="1" ht="17.25" customHeight="1" spans="1:3">
      <c r="A962" s="88">
        <v>2130801</v>
      </c>
      <c r="B962" s="88" t="s">
        <v>1474</v>
      </c>
      <c r="C962" s="83">
        <v>32</v>
      </c>
    </row>
    <row r="963" s="111" customFormat="1" ht="17.25" customHeight="1" spans="1:3">
      <c r="A963" s="88">
        <v>2130803</v>
      </c>
      <c r="B963" s="88" t="s">
        <v>1475</v>
      </c>
      <c r="C963" s="83">
        <v>2213</v>
      </c>
    </row>
    <row r="964" s="111" customFormat="1" ht="17.25" customHeight="1" spans="1:3">
      <c r="A964" s="88">
        <v>2130804</v>
      </c>
      <c r="B964" s="88" t="s">
        <v>1476</v>
      </c>
      <c r="C964" s="83">
        <v>313</v>
      </c>
    </row>
    <row r="965" s="111" customFormat="1" ht="17.25" customHeight="1" spans="1:3">
      <c r="A965" s="88">
        <v>2130805</v>
      </c>
      <c r="B965" s="88" t="s">
        <v>1477</v>
      </c>
      <c r="C965" s="83"/>
    </row>
    <row r="966" s="111" customFormat="1" ht="17.25" customHeight="1" spans="1:3">
      <c r="A966" s="88">
        <v>2130899</v>
      </c>
      <c r="B966" s="88" t="s">
        <v>1478</v>
      </c>
      <c r="C966" s="83"/>
    </row>
    <row r="967" s="111" customFormat="1" ht="17.25" customHeight="1" spans="1:3">
      <c r="A967" s="88">
        <v>21309</v>
      </c>
      <c r="B967" s="78" t="s">
        <v>1479</v>
      </c>
      <c r="C967" s="80">
        <f>SUM(C968:C969)</f>
        <v>811</v>
      </c>
    </row>
    <row r="968" s="111" customFormat="1" ht="17.25" customHeight="1" spans="1:3">
      <c r="A968" s="88">
        <v>2130901</v>
      </c>
      <c r="B968" s="88" t="s">
        <v>1480</v>
      </c>
      <c r="C968" s="83"/>
    </row>
    <row r="969" s="111" customFormat="1" ht="17.25" customHeight="1" spans="1:3">
      <c r="A969" s="88">
        <v>2130999</v>
      </c>
      <c r="B969" s="88" t="s">
        <v>1481</v>
      </c>
      <c r="C969" s="83">
        <v>811</v>
      </c>
    </row>
    <row r="970" s="111" customFormat="1" ht="17.25" customHeight="1" spans="1:3">
      <c r="A970" s="88">
        <v>21399</v>
      </c>
      <c r="B970" s="78" t="s">
        <v>1482</v>
      </c>
      <c r="C970" s="80">
        <f>C971+C972</f>
        <v>4071</v>
      </c>
    </row>
    <row r="971" s="111" customFormat="1" ht="17.25" customHeight="1" spans="1:3">
      <c r="A971" s="88">
        <v>2139901</v>
      </c>
      <c r="B971" s="88" t="s">
        <v>1483</v>
      </c>
      <c r="C971" s="83"/>
    </row>
    <row r="972" s="111" customFormat="1" ht="17.25" customHeight="1" spans="1:3">
      <c r="A972" s="88">
        <v>2139999</v>
      </c>
      <c r="B972" s="88" t="s">
        <v>1484</v>
      </c>
      <c r="C972" s="83">
        <v>4071</v>
      </c>
    </row>
    <row r="973" s="111" customFormat="1" ht="17.25" customHeight="1" spans="1:3">
      <c r="A973" s="88">
        <v>214</v>
      </c>
      <c r="B973" s="78" t="s">
        <v>1485</v>
      </c>
      <c r="C973" s="80">
        <f>SUM(C974,C995,C1005,C1015,C1022)</f>
        <v>6232</v>
      </c>
    </row>
    <row r="974" s="111" customFormat="1" ht="17.25" customHeight="1" spans="1:3">
      <c r="A974" s="88">
        <v>21401</v>
      </c>
      <c r="B974" s="78" t="s">
        <v>1486</v>
      </c>
      <c r="C974" s="80">
        <f>SUM(C975:C994)</f>
        <v>5556</v>
      </c>
    </row>
    <row r="975" s="111" customFormat="1" ht="17.25" customHeight="1" spans="1:3">
      <c r="A975" s="88">
        <v>2140101</v>
      </c>
      <c r="B975" s="88" t="s">
        <v>762</v>
      </c>
      <c r="C975" s="83">
        <v>1130</v>
      </c>
    </row>
    <row r="976" s="111" customFormat="1" ht="17.25" customHeight="1" spans="1:3">
      <c r="A976" s="88">
        <v>2140102</v>
      </c>
      <c r="B976" s="88" t="s">
        <v>763</v>
      </c>
      <c r="C976" s="83">
        <v>123</v>
      </c>
    </row>
    <row r="977" s="111" customFormat="1" ht="17.25" customHeight="1" spans="1:3">
      <c r="A977" s="88">
        <v>2140103</v>
      </c>
      <c r="B977" s="88" t="s">
        <v>764</v>
      </c>
      <c r="C977" s="83"/>
    </row>
    <row r="978" s="111" customFormat="1" ht="17.25" customHeight="1" spans="1:3">
      <c r="A978" s="88">
        <v>2140104</v>
      </c>
      <c r="B978" s="88" t="s">
        <v>1487</v>
      </c>
      <c r="C978" s="83">
        <v>1324</v>
      </c>
    </row>
    <row r="979" s="111" customFormat="1" ht="17.25" customHeight="1" spans="1:3">
      <c r="A979" s="88">
        <v>2140106</v>
      </c>
      <c r="B979" s="88" t="s">
        <v>1488</v>
      </c>
      <c r="C979" s="83">
        <v>1907</v>
      </c>
    </row>
    <row r="980" s="111" customFormat="1" ht="17.25" customHeight="1" spans="1:3">
      <c r="A980" s="88">
        <v>2140109</v>
      </c>
      <c r="B980" s="88" t="s">
        <v>1489</v>
      </c>
      <c r="C980" s="83"/>
    </row>
    <row r="981" s="111" customFormat="1" ht="17.25" customHeight="1" spans="1:3">
      <c r="A981" s="88">
        <v>2140110</v>
      </c>
      <c r="B981" s="88" t="s">
        <v>1490</v>
      </c>
      <c r="C981" s="83"/>
    </row>
    <row r="982" s="111" customFormat="1" ht="17.25" customHeight="1" spans="1:3">
      <c r="A982" s="88">
        <v>2140112</v>
      </c>
      <c r="B982" s="88" t="s">
        <v>1491</v>
      </c>
      <c r="C982" s="83"/>
    </row>
    <row r="983" s="111" customFormat="1" ht="17.25" customHeight="1" spans="1:3">
      <c r="A983" s="88">
        <v>2140114</v>
      </c>
      <c r="B983" s="88" t="s">
        <v>1492</v>
      </c>
      <c r="C983" s="83"/>
    </row>
    <row r="984" s="111" customFormat="1" ht="17.25" customHeight="1" spans="1:3">
      <c r="A984" s="88">
        <v>2140122</v>
      </c>
      <c r="B984" s="88" t="s">
        <v>1493</v>
      </c>
      <c r="C984" s="83"/>
    </row>
    <row r="985" s="111" customFormat="1" ht="17.25" customHeight="1" spans="1:3">
      <c r="A985" s="88">
        <v>2140123</v>
      </c>
      <c r="B985" s="88" t="s">
        <v>1494</v>
      </c>
      <c r="C985" s="83"/>
    </row>
    <row r="986" s="111" customFormat="1" ht="17.25" customHeight="1" spans="1:3">
      <c r="A986" s="88">
        <v>2140127</v>
      </c>
      <c r="B986" s="88" t="s">
        <v>1495</v>
      </c>
      <c r="C986" s="83"/>
    </row>
    <row r="987" s="111" customFormat="1" ht="17.25" customHeight="1" spans="1:3">
      <c r="A987" s="88">
        <v>2140128</v>
      </c>
      <c r="B987" s="88" t="s">
        <v>1496</v>
      </c>
      <c r="C987" s="83"/>
    </row>
    <row r="988" s="111" customFormat="1" ht="17.25" customHeight="1" spans="1:3">
      <c r="A988" s="88">
        <v>2140129</v>
      </c>
      <c r="B988" s="88" t="s">
        <v>1497</v>
      </c>
      <c r="C988" s="83"/>
    </row>
    <row r="989" s="111" customFormat="1" ht="17.25" customHeight="1" spans="1:3">
      <c r="A989" s="88">
        <v>2140130</v>
      </c>
      <c r="B989" s="88" t="s">
        <v>1498</v>
      </c>
      <c r="C989" s="83"/>
    </row>
    <row r="990" s="111" customFormat="1" ht="17.25" customHeight="1" spans="1:3">
      <c r="A990" s="88">
        <v>2140131</v>
      </c>
      <c r="B990" s="88" t="s">
        <v>1499</v>
      </c>
      <c r="C990" s="83"/>
    </row>
    <row r="991" s="111" customFormat="1" ht="17.25" customHeight="1" spans="1:3">
      <c r="A991" s="88">
        <v>2140133</v>
      </c>
      <c r="B991" s="88" t="s">
        <v>1500</v>
      </c>
      <c r="C991" s="83"/>
    </row>
    <row r="992" s="111" customFormat="1" ht="17.25" customHeight="1" spans="1:3">
      <c r="A992" s="88">
        <v>2140136</v>
      </c>
      <c r="B992" s="88" t="s">
        <v>1501</v>
      </c>
      <c r="C992" s="83"/>
    </row>
    <row r="993" s="111" customFormat="1" ht="17.25" customHeight="1" spans="1:3">
      <c r="A993" s="88">
        <v>2140138</v>
      </c>
      <c r="B993" s="88" t="s">
        <v>1502</v>
      </c>
      <c r="C993" s="83"/>
    </row>
    <row r="994" s="111" customFormat="1" ht="17.25" customHeight="1" spans="1:3">
      <c r="A994" s="88">
        <v>2140199</v>
      </c>
      <c r="B994" s="88" t="s">
        <v>1503</v>
      </c>
      <c r="C994" s="83">
        <v>1072</v>
      </c>
    </row>
    <row r="995" s="111" customFormat="1" ht="17.25" customHeight="1" spans="1:3">
      <c r="A995" s="88">
        <v>21402</v>
      </c>
      <c r="B995" s="78" t="s">
        <v>1504</v>
      </c>
      <c r="C995" s="80">
        <f>SUM(C996:C1004)</f>
        <v>0</v>
      </c>
    </row>
    <row r="996" s="111" customFormat="1" ht="17.25" customHeight="1" spans="1:3">
      <c r="A996" s="88">
        <v>2140201</v>
      </c>
      <c r="B996" s="88" t="s">
        <v>762</v>
      </c>
      <c r="C996" s="83"/>
    </row>
    <row r="997" s="111" customFormat="1" ht="17.25" customHeight="1" spans="1:3">
      <c r="A997" s="88">
        <v>2140202</v>
      </c>
      <c r="B997" s="88" t="s">
        <v>763</v>
      </c>
      <c r="C997" s="83"/>
    </row>
    <row r="998" s="111" customFormat="1" ht="17.25" customHeight="1" spans="1:3">
      <c r="A998" s="88">
        <v>2140203</v>
      </c>
      <c r="B998" s="88" t="s">
        <v>764</v>
      </c>
      <c r="C998" s="83"/>
    </row>
    <row r="999" s="111" customFormat="1" ht="17.25" customHeight="1" spans="1:3">
      <c r="A999" s="88">
        <v>2140204</v>
      </c>
      <c r="B999" s="88" t="s">
        <v>1505</v>
      </c>
      <c r="C999" s="83"/>
    </row>
    <row r="1000" s="111" customFormat="1" ht="17.25" customHeight="1" spans="1:3">
      <c r="A1000" s="88">
        <v>2140205</v>
      </c>
      <c r="B1000" s="88" t="s">
        <v>1506</v>
      </c>
      <c r="C1000" s="83"/>
    </row>
    <row r="1001" s="111" customFormat="1" ht="17.25" customHeight="1" spans="1:3">
      <c r="A1001" s="88">
        <v>2140206</v>
      </c>
      <c r="B1001" s="88" t="s">
        <v>1507</v>
      </c>
      <c r="C1001" s="83"/>
    </row>
    <row r="1002" s="111" customFormat="1" ht="17.25" customHeight="1" spans="1:3">
      <c r="A1002" s="88">
        <v>2140207</v>
      </c>
      <c r="B1002" s="88" t="s">
        <v>1508</v>
      </c>
      <c r="C1002" s="83"/>
    </row>
    <row r="1003" s="111" customFormat="1" ht="17.25" customHeight="1" spans="1:3">
      <c r="A1003" s="88">
        <v>2140208</v>
      </c>
      <c r="B1003" s="88" t="s">
        <v>1509</v>
      </c>
      <c r="C1003" s="83"/>
    </row>
    <row r="1004" s="111" customFormat="1" ht="17.25" customHeight="1" spans="1:3">
      <c r="A1004" s="88">
        <v>2140299</v>
      </c>
      <c r="B1004" s="88" t="s">
        <v>1510</v>
      </c>
      <c r="C1004" s="83"/>
    </row>
    <row r="1005" s="111" customFormat="1" ht="17.25" customHeight="1" spans="1:3">
      <c r="A1005" s="88">
        <v>21403</v>
      </c>
      <c r="B1005" s="78" t="s">
        <v>1511</v>
      </c>
      <c r="C1005" s="80">
        <f>SUM(C1006:C1014)</f>
        <v>0</v>
      </c>
    </row>
    <row r="1006" s="111" customFormat="1" ht="17.25" customHeight="1" spans="1:3">
      <c r="A1006" s="88">
        <v>2140301</v>
      </c>
      <c r="B1006" s="88" t="s">
        <v>762</v>
      </c>
      <c r="C1006" s="83"/>
    </row>
    <row r="1007" s="111" customFormat="1" ht="17.25" customHeight="1" spans="1:3">
      <c r="A1007" s="88">
        <v>2140302</v>
      </c>
      <c r="B1007" s="88" t="s">
        <v>763</v>
      </c>
      <c r="C1007" s="83"/>
    </row>
    <row r="1008" s="111" customFormat="1" ht="17.25" customHeight="1" spans="1:3">
      <c r="A1008" s="88">
        <v>2140303</v>
      </c>
      <c r="B1008" s="88" t="s">
        <v>764</v>
      </c>
      <c r="C1008" s="83"/>
    </row>
    <row r="1009" s="111" customFormat="1" ht="17.25" customHeight="1" spans="1:3">
      <c r="A1009" s="88">
        <v>2140304</v>
      </c>
      <c r="B1009" s="88" t="s">
        <v>1512</v>
      </c>
      <c r="C1009" s="83"/>
    </row>
    <row r="1010" s="111" customFormat="1" ht="17.25" customHeight="1" spans="1:3">
      <c r="A1010" s="88">
        <v>2140305</v>
      </c>
      <c r="B1010" s="88" t="s">
        <v>1513</v>
      </c>
      <c r="C1010" s="83"/>
    </row>
    <row r="1011" s="111" customFormat="1" ht="17.25" customHeight="1" spans="1:3">
      <c r="A1011" s="88">
        <v>2140306</v>
      </c>
      <c r="B1011" s="88" t="s">
        <v>1514</v>
      </c>
      <c r="C1011" s="83"/>
    </row>
    <row r="1012" s="111" customFormat="1" ht="17.25" customHeight="1" spans="1:3">
      <c r="A1012" s="88">
        <v>2140307</v>
      </c>
      <c r="B1012" s="88" t="s">
        <v>1515</v>
      </c>
      <c r="C1012" s="83"/>
    </row>
    <row r="1013" s="111" customFormat="1" ht="17.25" customHeight="1" spans="1:3">
      <c r="A1013" s="88">
        <v>2140308</v>
      </c>
      <c r="B1013" s="88" t="s">
        <v>1516</v>
      </c>
      <c r="C1013" s="83"/>
    </row>
    <row r="1014" s="111" customFormat="1" ht="17.25" customHeight="1" spans="1:3">
      <c r="A1014" s="88">
        <v>2140399</v>
      </c>
      <c r="B1014" s="88" t="s">
        <v>1517</v>
      </c>
      <c r="C1014" s="83"/>
    </row>
    <row r="1015" s="111" customFormat="1" ht="17.25" customHeight="1" spans="1:3">
      <c r="A1015" s="88">
        <v>21405</v>
      </c>
      <c r="B1015" s="78" t="s">
        <v>1518</v>
      </c>
      <c r="C1015" s="80">
        <f>SUM(C1016:C1021)</f>
        <v>0</v>
      </c>
    </row>
    <row r="1016" s="111" customFormat="1" ht="17.25" customHeight="1" spans="1:3">
      <c r="A1016" s="88">
        <v>2140501</v>
      </c>
      <c r="B1016" s="88" t="s">
        <v>762</v>
      </c>
      <c r="C1016" s="83"/>
    </row>
    <row r="1017" s="111" customFormat="1" ht="17.25" customHeight="1" spans="1:3">
      <c r="A1017" s="88">
        <v>2140502</v>
      </c>
      <c r="B1017" s="88" t="s">
        <v>763</v>
      </c>
      <c r="C1017" s="83"/>
    </row>
    <row r="1018" s="111" customFormat="1" ht="17.25" customHeight="1" spans="1:3">
      <c r="A1018" s="88">
        <v>2140503</v>
      </c>
      <c r="B1018" s="88" t="s">
        <v>764</v>
      </c>
      <c r="C1018" s="83"/>
    </row>
    <row r="1019" s="111" customFormat="1" ht="17.25" customHeight="1" spans="1:3">
      <c r="A1019" s="88">
        <v>2140504</v>
      </c>
      <c r="B1019" s="88" t="s">
        <v>1509</v>
      </c>
      <c r="C1019" s="83"/>
    </row>
    <row r="1020" s="111" customFormat="1" ht="17.25" customHeight="1" spans="1:3">
      <c r="A1020" s="88">
        <v>2140505</v>
      </c>
      <c r="B1020" s="88" t="s">
        <v>1519</v>
      </c>
      <c r="C1020" s="83"/>
    </row>
    <row r="1021" s="111" customFormat="1" ht="17.25" customHeight="1" spans="1:3">
      <c r="A1021" s="88">
        <v>2140599</v>
      </c>
      <c r="B1021" s="88" t="s">
        <v>1520</v>
      </c>
      <c r="C1021" s="83"/>
    </row>
    <row r="1022" s="111" customFormat="1" ht="17.25" customHeight="1" spans="1:3">
      <c r="A1022" s="88">
        <v>21499</v>
      </c>
      <c r="B1022" s="78" t="s">
        <v>1521</v>
      </c>
      <c r="C1022" s="80">
        <f>SUM(C1023:C1024)</f>
        <v>676</v>
      </c>
    </row>
    <row r="1023" s="111" customFormat="1" ht="17.25" customHeight="1" spans="1:3">
      <c r="A1023" s="88">
        <v>2149901</v>
      </c>
      <c r="B1023" s="88" t="s">
        <v>1522</v>
      </c>
      <c r="C1023" s="83">
        <v>16</v>
      </c>
    </row>
    <row r="1024" s="111" customFormat="1" ht="17.25" customHeight="1" spans="1:3">
      <c r="A1024" s="88">
        <v>2149999</v>
      </c>
      <c r="B1024" s="88" t="s">
        <v>1523</v>
      </c>
      <c r="C1024" s="83">
        <v>660</v>
      </c>
    </row>
    <row r="1025" s="111" customFormat="1" ht="17.25" customHeight="1" spans="1:3">
      <c r="A1025" s="88">
        <v>215</v>
      </c>
      <c r="B1025" s="78" t="s">
        <v>1524</v>
      </c>
      <c r="C1025" s="80">
        <f>SUM(C1026,C1036,C1052,C1057,C1068,C1075,C1083)</f>
        <v>1896</v>
      </c>
    </row>
    <row r="1026" s="111" customFormat="1" ht="17.25" customHeight="1" spans="1:3">
      <c r="A1026" s="88">
        <v>21501</v>
      </c>
      <c r="B1026" s="78" t="s">
        <v>1525</v>
      </c>
      <c r="C1026" s="80">
        <f>SUM(C1027:C1035)</f>
        <v>0</v>
      </c>
    </row>
    <row r="1027" s="111" customFormat="1" ht="17.25" customHeight="1" spans="1:3">
      <c r="A1027" s="88">
        <v>2150101</v>
      </c>
      <c r="B1027" s="88" t="s">
        <v>762</v>
      </c>
      <c r="C1027" s="83"/>
    </row>
    <row r="1028" s="111" customFormat="1" ht="17.25" customHeight="1" spans="1:3">
      <c r="A1028" s="88">
        <v>2150102</v>
      </c>
      <c r="B1028" s="88" t="s">
        <v>763</v>
      </c>
      <c r="C1028" s="83"/>
    </row>
    <row r="1029" s="111" customFormat="1" ht="17.25" customHeight="1" spans="1:3">
      <c r="A1029" s="88">
        <v>2150103</v>
      </c>
      <c r="B1029" s="88" t="s">
        <v>764</v>
      </c>
      <c r="C1029" s="83"/>
    </row>
    <row r="1030" s="111" customFormat="1" ht="17.25" customHeight="1" spans="1:3">
      <c r="A1030" s="88">
        <v>2150104</v>
      </c>
      <c r="B1030" s="88" t="s">
        <v>1526</v>
      </c>
      <c r="C1030" s="83"/>
    </row>
    <row r="1031" s="111" customFormat="1" ht="17.25" customHeight="1" spans="1:3">
      <c r="A1031" s="88">
        <v>2150105</v>
      </c>
      <c r="B1031" s="88" t="s">
        <v>1527</v>
      </c>
      <c r="C1031" s="83"/>
    </row>
    <row r="1032" s="111" customFormat="1" ht="17.25" customHeight="1" spans="1:3">
      <c r="A1032" s="88">
        <v>2150106</v>
      </c>
      <c r="B1032" s="88" t="s">
        <v>1528</v>
      </c>
      <c r="C1032" s="83"/>
    </row>
    <row r="1033" s="111" customFormat="1" ht="17.25" customHeight="1" spans="1:3">
      <c r="A1033" s="88">
        <v>2150107</v>
      </c>
      <c r="B1033" s="88" t="s">
        <v>1529</v>
      </c>
      <c r="C1033" s="83"/>
    </row>
    <row r="1034" s="111" customFormat="1" ht="17.25" customHeight="1" spans="1:3">
      <c r="A1034" s="88">
        <v>2150108</v>
      </c>
      <c r="B1034" s="88" t="s">
        <v>1530</v>
      </c>
      <c r="C1034" s="83"/>
    </row>
    <row r="1035" s="111" customFormat="1" ht="17.25" customHeight="1" spans="1:3">
      <c r="A1035" s="88">
        <v>2150199</v>
      </c>
      <c r="B1035" s="88" t="s">
        <v>1531</v>
      </c>
      <c r="C1035" s="83"/>
    </row>
    <row r="1036" s="111" customFormat="1" ht="17.25" customHeight="1" spans="1:3">
      <c r="A1036" s="88">
        <v>21502</v>
      </c>
      <c r="B1036" s="78" t="s">
        <v>1532</v>
      </c>
      <c r="C1036" s="80">
        <f>SUM(C1037:C1051)</f>
        <v>123</v>
      </c>
    </row>
    <row r="1037" s="111" customFormat="1" ht="17.25" customHeight="1" spans="1:3">
      <c r="A1037" s="88">
        <v>2150201</v>
      </c>
      <c r="B1037" s="88" t="s">
        <v>762</v>
      </c>
      <c r="C1037" s="83"/>
    </row>
    <row r="1038" s="111" customFormat="1" ht="17.25" customHeight="1" spans="1:3">
      <c r="A1038" s="88">
        <v>2150202</v>
      </c>
      <c r="B1038" s="88" t="s">
        <v>763</v>
      </c>
      <c r="C1038" s="83"/>
    </row>
    <row r="1039" s="111" customFormat="1" ht="17.25" customHeight="1" spans="1:3">
      <c r="A1039" s="88">
        <v>2150203</v>
      </c>
      <c r="B1039" s="88" t="s">
        <v>764</v>
      </c>
      <c r="C1039" s="83"/>
    </row>
    <row r="1040" s="111" customFormat="1" ht="17.25" customHeight="1" spans="1:3">
      <c r="A1040" s="88">
        <v>2150204</v>
      </c>
      <c r="B1040" s="88" t="s">
        <v>1533</v>
      </c>
      <c r="C1040" s="83"/>
    </row>
    <row r="1041" s="111" customFormat="1" ht="17.25" customHeight="1" spans="1:3">
      <c r="A1041" s="88">
        <v>2150205</v>
      </c>
      <c r="B1041" s="88" t="s">
        <v>1534</v>
      </c>
      <c r="C1041" s="83"/>
    </row>
    <row r="1042" s="111" customFormat="1" ht="17.25" customHeight="1" spans="1:3">
      <c r="A1042" s="88">
        <v>2150206</v>
      </c>
      <c r="B1042" s="88" t="s">
        <v>1535</v>
      </c>
      <c r="C1042" s="83"/>
    </row>
    <row r="1043" s="111" customFormat="1" ht="17.25" customHeight="1" spans="1:3">
      <c r="A1043" s="88">
        <v>2150207</v>
      </c>
      <c r="B1043" s="88" t="s">
        <v>1536</v>
      </c>
      <c r="C1043" s="83"/>
    </row>
    <row r="1044" s="111" customFormat="1" ht="17.25" customHeight="1" spans="1:3">
      <c r="A1044" s="88">
        <v>2150208</v>
      </c>
      <c r="B1044" s="88" t="s">
        <v>1537</v>
      </c>
      <c r="C1044" s="83"/>
    </row>
    <row r="1045" s="111" customFormat="1" ht="17.25" customHeight="1" spans="1:3">
      <c r="A1045" s="88">
        <v>2150209</v>
      </c>
      <c r="B1045" s="88" t="s">
        <v>1538</v>
      </c>
      <c r="C1045" s="83"/>
    </row>
    <row r="1046" s="111" customFormat="1" ht="17.25" customHeight="1" spans="1:3">
      <c r="A1046" s="88">
        <v>2150210</v>
      </c>
      <c r="B1046" s="88" t="s">
        <v>1539</v>
      </c>
      <c r="C1046" s="83"/>
    </row>
    <row r="1047" s="111" customFormat="1" ht="17.25" customHeight="1" spans="1:3">
      <c r="A1047" s="88">
        <v>2150212</v>
      </c>
      <c r="B1047" s="88" t="s">
        <v>1540</v>
      </c>
      <c r="C1047" s="83"/>
    </row>
    <row r="1048" s="111" customFormat="1" ht="17.25" customHeight="1" spans="1:3">
      <c r="A1048" s="88">
        <v>2150213</v>
      </c>
      <c r="B1048" s="88" t="s">
        <v>1541</v>
      </c>
      <c r="C1048" s="83"/>
    </row>
    <row r="1049" s="111" customFormat="1" ht="17.25" customHeight="1" spans="1:3">
      <c r="A1049" s="88">
        <v>2150214</v>
      </c>
      <c r="B1049" s="88" t="s">
        <v>1542</v>
      </c>
      <c r="C1049" s="83"/>
    </row>
    <row r="1050" s="111" customFormat="1" ht="17.25" customHeight="1" spans="1:3">
      <c r="A1050" s="88">
        <v>2150215</v>
      </c>
      <c r="B1050" s="88" t="s">
        <v>1543</v>
      </c>
      <c r="C1050" s="83"/>
    </row>
    <row r="1051" s="111" customFormat="1" ht="17.25" customHeight="1" spans="1:3">
      <c r="A1051" s="88">
        <v>2150299</v>
      </c>
      <c r="B1051" s="88" t="s">
        <v>1544</v>
      </c>
      <c r="C1051" s="83">
        <v>123</v>
      </c>
    </row>
    <row r="1052" s="111" customFormat="1" ht="17.25" customHeight="1" spans="1:3">
      <c r="A1052" s="88">
        <v>21503</v>
      </c>
      <c r="B1052" s="78" t="s">
        <v>1545</v>
      </c>
      <c r="C1052" s="80">
        <f>SUM(C1053:C1056)</f>
        <v>0</v>
      </c>
    </row>
    <row r="1053" s="111" customFormat="1" ht="17.25" customHeight="1" spans="1:3">
      <c r="A1053" s="88">
        <v>2150301</v>
      </c>
      <c r="B1053" s="88" t="s">
        <v>762</v>
      </c>
      <c r="C1053" s="83"/>
    </row>
    <row r="1054" s="111" customFormat="1" ht="17.25" customHeight="1" spans="1:3">
      <c r="A1054" s="88">
        <v>2150302</v>
      </c>
      <c r="B1054" s="88" t="s">
        <v>763</v>
      </c>
      <c r="C1054" s="83"/>
    </row>
    <row r="1055" s="111" customFormat="1" ht="17.25" customHeight="1" spans="1:3">
      <c r="A1055" s="88">
        <v>2150303</v>
      </c>
      <c r="B1055" s="88" t="s">
        <v>764</v>
      </c>
      <c r="C1055" s="83"/>
    </row>
    <row r="1056" s="111" customFormat="1" ht="17.25" customHeight="1" spans="1:3">
      <c r="A1056" s="88">
        <v>2150399</v>
      </c>
      <c r="B1056" s="88" t="s">
        <v>1546</v>
      </c>
      <c r="C1056" s="83"/>
    </row>
    <row r="1057" s="111" customFormat="1" ht="17.25" customHeight="1" spans="1:3">
      <c r="A1057" s="88">
        <v>21505</v>
      </c>
      <c r="B1057" s="78" t="s">
        <v>1547</v>
      </c>
      <c r="C1057" s="80">
        <f>SUM(C1058:C1067)</f>
        <v>0</v>
      </c>
    </row>
    <row r="1058" s="111" customFormat="1" ht="17.25" customHeight="1" spans="1:3">
      <c r="A1058" s="88">
        <v>2150501</v>
      </c>
      <c r="B1058" s="88" t="s">
        <v>762</v>
      </c>
      <c r="C1058" s="83"/>
    </row>
    <row r="1059" s="111" customFormat="1" ht="17.25" customHeight="1" spans="1:3">
      <c r="A1059" s="88">
        <v>2150502</v>
      </c>
      <c r="B1059" s="88" t="s">
        <v>763</v>
      </c>
      <c r="C1059" s="83"/>
    </row>
    <row r="1060" s="111" customFormat="1" ht="17.25" customHeight="1" spans="1:3">
      <c r="A1060" s="88">
        <v>2150503</v>
      </c>
      <c r="B1060" s="88" t="s">
        <v>764</v>
      </c>
      <c r="C1060" s="83"/>
    </row>
    <row r="1061" s="111" customFormat="1" ht="17.25" customHeight="1" spans="1:3">
      <c r="A1061" s="88">
        <v>2150505</v>
      </c>
      <c r="B1061" s="88" t="s">
        <v>1548</v>
      </c>
      <c r="C1061" s="83"/>
    </row>
    <row r="1062" s="111" customFormat="1" ht="17.25" customHeight="1" spans="1:3">
      <c r="A1062" s="88">
        <v>2150507</v>
      </c>
      <c r="B1062" s="88" t="s">
        <v>1549</v>
      </c>
      <c r="C1062" s="83"/>
    </row>
    <row r="1063" s="111" customFormat="1" ht="17.25" customHeight="1" spans="1:3">
      <c r="A1063" s="88">
        <v>2150508</v>
      </c>
      <c r="B1063" s="88" t="s">
        <v>1550</v>
      </c>
      <c r="C1063" s="83"/>
    </row>
    <row r="1064" s="111" customFormat="1" ht="17.25" customHeight="1" spans="1:3">
      <c r="A1064" s="88">
        <v>2150516</v>
      </c>
      <c r="B1064" s="88" t="s">
        <v>1551</v>
      </c>
      <c r="C1064" s="83"/>
    </row>
    <row r="1065" s="111" customFormat="1" ht="17.25" customHeight="1" spans="1:3">
      <c r="A1065" s="88">
        <v>2150517</v>
      </c>
      <c r="B1065" s="88" t="s">
        <v>1552</v>
      </c>
      <c r="C1065" s="83"/>
    </row>
    <row r="1066" s="111" customFormat="1" ht="17.25" customHeight="1" spans="1:3">
      <c r="A1066" s="88">
        <v>2150550</v>
      </c>
      <c r="B1066" s="88" t="s">
        <v>771</v>
      </c>
      <c r="C1066" s="83"/>
    </row>
    <row r="1067" s="111" customFormat="1" ht="17.25" customHeight="1" spans="1:3">
      <c r="A1067" s="88">
        <v>2150599</v>
      </c>
      <c r="B1067" s="88" t="s">
        <v>1553</v>
      </c>
      <c r="C1067" s="83"/>
    </row>
    <row r="1068" s="111" customFormat="1" ht="17.25" customHeight="1" spans="1:3">
      <c r="A1068" s="88">
        <v>21507</v>
      </c>
      <c r="B1068" s="78" t="s">
        <v>1554</v>
      </c>
      <c r="C1068" s="80">
        <f>SUM(C1069:C1074)</f>
        <v>0</v>
      </c>
    </row>
    <row r="1069" s="111" customFormat="1" ht="17.25" customHeight="1" spans="1:3">
      <c r="A1069" s="88">
        <v>2150701</v>
      </c>
      <c r="B1069" s="88" t="s">
        <v>762</v>
      </c>
      <c r="C1069" s="83"/>
    </row>
    <row r="1070" s="111" customFormat="1" ht="17.25" customHeight="1" spans="1:3">
      <c r="A1070" s="88">
        <v>2150702</v>
      </c>
      <c r="B1070" s="88" t="s">
        <v>763</v>
      </c>
      <c r="C1070" s="83"/>
    </row>
    <row r="1071" s="111" customFormat="1" ht="17.25" customHeight="1" spans="1:3">
      <c r="A1071" s="88">
        <v>2150703</v>
      </c>
      <c r="B1071" s="88" t="s">
        <v>764</v>
      </c>
      <c r="C1071" s="83"/>
    </row>
    <row r="1072" s="111" customFormat="1" ht="17.25" customHeight="1" spans="1:3">
      <c r="A1072" s="88">
        <v>2150704</v>
      </c>
      <c r="B1072" s="88" t="s">
        <v>1555</v>
      </c>
      <c r="C1072" s="83"/>
    </row>
    <row r="1073" s="111" customFormat="1" ht="17.25" customHeight="1" spans="1:3">
      <c r="A1073" s="88">
        <v>2150705</v>
      </c>
      <c r="B1073" s="88" t="s">
        <v>1556</v>
      </c>
      <c r="C1073" s="83"/>
    </row>
    <row r="1074" s="111" customFormat="1" ht="17.25" customHeight="1" spans="1:3">
      <c r="A1074" s="88">
        <v>2150799</v>
      </c>
      <c r="B1074" s="88" t="s">
        <v>1557</v>
      </c>
      <c r="C1074" s="83"/>
    </row>
    <row r="1075" s="111" customFormat="1" ht="17.25" customHeight="1" spans="1:3">
      <c r="A1075" s="88">
        <v>21508</v>
      </c>
      <c r="B1075" s="78" t="s">
        <v>1558</v>
      </c>
      <c r="C1075" s="80">
        <f>SUM(C1076:C1082)</f>
        <v>1773</v>
      </c>
    </row>
    <row r="1076" s="111" customFormat="1" ht="17.25" customHeight="1" spans="1:3">
      <c r="A1076" s="88">
        <v>2150801</v>
      </c>
      <c r="B1076" s="88" t="s">
        <v>762</v>
      </c>
      <c r="C1076" s="83"/>
    </row>
    <row r="1077" s="111" customFormat="1" ht="17.25" customHeight="1" spans="1:3">
      <c r="A1077" s="88">
        <v>2150802</v>
      </c>
      <c r="B1077" s="88" t="s">
        <v>763</v>
      </c>
      <c r="C1077" s="83"/>
    </row>
    <row r="1078" s="111" customFormat="1" ht="17.25" customHeight="1" spans="1:3">
      <c r="A1078" s="88">
        <v>2150803</v>
      </c>
      <c r="B1078" s="88" t="s">
        <v>764</v>
      </c>
      <c r="C1078" s="83"/>
    </row>
    <row r="1079" s="111" customFormat="1" ht="17.25" customHeight="1" spans="1:3">
      <c r="A1079" s="88">
        <v>2150804</v>
      </c>
      <c r="B1079" s="88" t="s">
        <v>1559</v>
      </c>
      <c r="C1079" s="83"/>
    </row>
    <row r="1080" s="111" customFormat="1" ht="17.25" customHeight="1" spans="1:3">
      <c r="A1080" s="88">
        <v>2150805</v>
      </c>
      <c r="B1080" s="88" t="s">
        <v>1560</v>
      </c>
      <c r="C1080" s="83">
        <v>957</v>
      </c>
    </row>
    <row r="1081" s="111" customFormat="1" ht="17.25" customHeight="1" spans="1:3">
      <c r="A1081" s="88">
        <v>2150806</v>
      </c>
      <c r="B1081" s="88" t="s">
        <v>1561</v>
      </c>
      <c r="C1081" s="83"/>
    </row>
    <row r="1082" s="111" customFormat="1" ht="17.25" customHeight="1" spans="1:3">
      <c r="A1082" s="88">
        <v>2150899</v>
      </c>
      <c r="B1082" s="88" t="s">
        <v>1562</v>
      </c>
      <c r="C1082" s="83">
        <v>816</v>
      </c>
    </row>
    <row r="1083" s="111" customFormat="1" ht="17.25" customHeight="1" spans="1:3">
      <c r="A1083" s="88">
        <v>21599</v>
      </c>
      <c r="B1083" s="78" t="s">
        <v>1563</v>
      </c>
      <c r="C1083" s="80">
        <f>SUM(C1084:C1088)</f>
        <v>0</v>
      </c>
    </row>
    <row r="1084" s="111" customFormat="1" ht="17.25" customHeight="1" spans="1:3">
      <c r="A1084" s="88">
        <v>2159901</v>
      </c>
      <c r="B1084" s="88" t="s">
        <v>1564</v>
      </c>
      <c r="C1084" s="83"/>
    </row>
    <row r="1085" s="111" customFormat="1" ht="17.25" customHeight="1" spans="1:3">
      <c r="A1085" s="88">
        <v>2159904</v>
      </c>
      <c r="B1085" s="88" t="s">
        <v>1565</v>
      </c>
      <c r="C1085" s="83"/>
    </row>
    <row r="1086" s="111" customFormat="1" ht="17.25" customHeight="1" spans="1:3">
      <c r="A1086" s="88">
        <v>2159905</v>
      </c>
      <c r="B1086" s="88" t="s">
        <v>1566</v>
      </c>
      <c r="C1086" s="83"/>
    </row>
    <row r="1087" s="111" customFormat="1" ht="17.25" customHeight="1" spans="1:3">
      <c r="A1087" s="88">
        <v>2159906</v>
      </c>
      <c r="B1087" s="88" t="s">
        <v>1567</v>
      </c>
      <c r="C1087" s="83"/>
    </row>
    <row r="1088" s="111" customFormat="1" ht="17.25" customHeight="1" spans="1:3">
      <c r="A1088" s="88">
        <v>2159999</v>
      </c>
      <c r="B1088" s="88" t="s">
        <v>1568</v>
      </c>
      <c r="C1088" s="83"/>
    </row>
    <row r="1089" s="111" customFormat="1" ht="17.25" customHeight="1" spans="1:3">
      <c r="A1089" s="88">
        <v>216</v>
      </c>
      <c r="B1089" s="78" t="s">
        <v>1569</v>
      </c>
      <c r="C1089" s="80">
        <f>SUM(C1090,C1100,C1106)</f>
        <v>753</v>
      </c>
    </row>
    <row r="1090" s="111" customFormat="1" ht="17.25" customHeight="1" spans="1:3">
      <c r="A1090" s="88">
        <v>21602</v>
      </c>
      <c r="B1090" s="78" t="s">
        <v>1570</v>
      </c>
      <c r="C1090" s="80">
        <f>SUM(C1091:C1099)</f>
        <v>726</v>
      </c>
    </row>
    <row r="1091" s="111" customFormat="1" ht="17.25" customHeight="1" spans="1:3">
      <c r="A1091" s="88">
        <v>2160201</v>
      </c>
      <c r="B1091" s="88" t="s">
        <v>762</v>
      </c>
      <c r="C1091" s="83">
        <v>236</v>
      </c>
    </row>
    <row r="1092" s="111" customFormat="1" ht="17.25" customHeight="1" spans="1:3">
      <c r="A1092" s="88">
        <v>2160202</v>
      </c>
      <c r="B1092" s="88" t="s">
        <v>763</v>
      </c>
      <c r="C1092" s="83"/>
    </row>
    <row r="1093" s="111" customFormat="1" ht="17.25" customHeight="1" spans="1:3">
      <c r="A1093" s="88">
        <v>2160203</v>
      </c>
      <c r="B1093" s="88" t="s">
        <v>764</v>
      </c>
      <c r="C1093" s="83"/>
    </row>
    <row r="1094" s="111" customFormat="1" ht="17.25" customHeight="1" spans="1:3">
      <c r="A1094" s="88">
        <v>2160216</v>
      </c>
      <c r="B1094" s="88" t="s">
        <v>1571</v>
      </c>
      <c r="C1094" s="83"/>
    </row>
    <row r="1095" s="111" customFormat="1" ht="17.25" customHeight="1" spans="1:3">
      <c r="A1095" s="88">
        <v>2160217</v>
      </c>
      <c r="B1095" s="88" t="s">
        <v>1572</v>
      </c>
      <c r="C1095" s="83"/>
    </row>
    <row r="1096" s="111" customFormat="1" ht="17.25" customHeight="1" spans="1:3">
      <c r="A1096" s="88">
        <v>2160218</v>
      </c>
      <c r="B1096" s="88" t="s">
        <v>1573</v>
      </c>
      <c r="C1096" s="83"/>
    </row>
    <row r="1097" s="111" customFormat="1" ht="17.25" customHeight="1" spans="1:3">
      <c r="A1097" s="88">
        <v>2160219</v>
      </c>
      <c r="B1097" s="88" t="s">
        <v>1574</v>
      </c>
      <c r="C1097" s="83"/>
    </row>
    <row r="1098" s="111" customFormat="1" ht="17.25" customHeight="1" spans="1:3">
      <c r="A1098" s="88">
        <v>2160250</v>
      </c>
      <c r="B1098" s="88" t="s">
        <v>771</v>
      </c>
      <c r="C1098" s="83"/>
    </row>
    <row r="1099" s="111" customFormat="1" ht="17.25" customHeight="1" spans="1:3">
      <c r="A1099" s="88">
        <v>2160299</v>
      </c>
      <c r="B1099" s="88" t="s">
        <v>1575</v>
      </c>
      <c r="C1099" s="83">
        <v>490</v>
      </c>
    </row>
    <row r="1100" s="111" customFormat="1" ht="17.25" customHeight="1" spans="1:3">
      <c r="A1100" s="88">
        <v>21606</v>
      </c>
      <c r="B1100" s="78" t="s">
        <v>1576</v>
      </c>
      <c r="C1100" s="80">
        <f>SUM(C1101:C1105)</f>
        <v>15</v>
      </c>
    </row>
    <row r="1101" s="111" customFormat="1" ht="17.25" customHeight="1" spans="1:3">
      <c r="A1101" s="88">
        <v>2160601</v>
      </c>
      <c r="B1101" s="88" t="s">
        <v>762</v>
      </c>
      <c r="C1101" s="83"/>
    </row>
    <row r="1102" s="111" customFormat="1" ht="17.25" customHeight="1" spans="1:3">
      <c r="A1102" s="88">
        <v>2160602</v>
      </c>
      <c r="B1102" s="88" t="s">
        <v>763</v>
      </c>
      <c r="C1102" s="83"/>
    </row>
    <row r="1103" s="111" customFormat="1" ht="17.25" customHeight="1" spans="1:3">
      <c r="A1103" s="88">
        <v>2160603</v>
      </c>
      <c r="B1103" s="88" t="s">
        <v>764</v>
      </c>
      <c r="C1103" s="83"/>
    </row>
    <row r="1104" s="111" customFormat="1" ht="17.25" customHeight="1" spans="1:3">
      <c r="A1104" s="88">
        <v>2160607</v>
      </c>
      <c r="B1104" s="88" t="s">
        <v>1577</v>
      </c>
      <c r="C1104" s="83"/>
    </row>
    <row r="1105" s="111" customFormat="1" ht="17.25" customHeight="1" spans="1:3">
      <c r="A1105" s="88">
        <v>2160699</v>
      </c>
      <c r="B1105" s="88" t="s">
        <v>1578</v>
      </c>
      <c r="C1105" s="83">
        <v>15</v>
      </c>
    </row>
    <row r="1106" s="111" customFormat="1" ht="17.25" customHeight="1" spans="1:3">
      <c r="A1106" s="88">
        <v>21699</v>
      </c>
      <c r="B1106" s="78" t="s">
        <v>1579</v>
      </c>
      <c r="C1106" s="80">
        <f>SUM(C1107:C1108)</f>
        <v>12</v>
      </c>
    </row>
    <row r="1107" s="111" customFormat="1" ht="17.25" customHeight="1" spans="1:3">
      <c r="A1107" s="88">
        <v>2169901</v>
      </c>
      <c r="B1107" s="88" t="s">
        <v>1580</v>
      </c>
      <c r="C1107" s="83"/>
    </row>
    <row r="1108" s="111" customFormat="1" ht="17.25" customHeight="1" spans="1:3">
      <c r="A1108" s="88">
        <v>2169999</v>
      </c>
      <c r="B1108" s="88" t="s">
        <v>1581</v>
      </c>
      <c r="C1108" s="83">
        <v>12</v>
      </c>
    </row>
    <row r="1109" s="111" customFormat="1" ht="17.25" customHeight="1" spans="1:3">
      <c r="A1109" s="88">
        <v>217</v>
      </c>
      <c r="B1109" s="78" t="s">
        <v>1582</v>
      </c>
      <c r="C1109" s="80">
        <f>SUM(C1110,C1117,C1127,C1133,C1136)</f>
        <v>33</v>
      </c>
    </row>
    <row r="1110" s="111" customFormat="1" ht="17.25" customHeight="1" spans="1:3">
      <c r="A1110" s="88">
        <v>21701</v>
      </c>
      <c r="B1110" s="78" t="s">
        <v>1583</v>
      </c>
      <c r="C1110" s="80">
        <f>SUM(C1111:C1116)</f>
        <v>0</v>
      </c>
    </row>
    <row r="1111" s="111" customFormat="1" ht="17.25" customHeight="1" spans="1:3">
      <c r="A1111" s="88">
        <v>2170101</v>
      </c>
      <c r="B1111" s="88" t="s">
        <v>762</v>
      </c>
      <c r="C1111" s="83"/>
    </row>
    <row r="1112" s="111" customFormat="1" ht="17.25" customHeight="1" spans="1:3">
      <c r="A1112" s="88">
        <v>2170102</v>
      </c>
      <c r="B1112" s="88" t="s">
        <v>763</v>
      </c>
      <c r="C1112" s="83"/>
    </row>
    <row r="1113" s="111" customFormat="1" ht="17.25" customHeight="1" spans="1:3">
      <c r="A1113" s="88">
        <v>2170103</v>
      </c>
      <c r="B1113" s="88" t="s">
        <v>764</v>
      </c>
      <c r="C1113" s="83"/>
    </row>
    <row r="1114" s="111" customFormat="1" ht="17.25" customHeight="1" spans="1:3">
      <c r="A1114" s="88">
        <v>2170104</v>
      </c>
      <c r="B1114" s="88" t="s">
        <v>1584</v>
      </c>
      <c r="C1114" s="83"/>
    </row>
    <row r="1115" s="111" customFormat="1" ht="17.25" customHeight="1" spans="1:3">
      <c r="A1115" s="88">
        <v>2170150</v>
      </c>
      <c r="B1115" s="88" t="s">
        <v>771</v>
      </c>
      <c r="C1115" s="83"/>
    </row>
    <row r="1116" s="111" customFormat="1" ht="17.25" customHeight="1" spans="1:3">
      <c r="A1116" s="88">
        <v>2170199</v>
      </c>
      <c r="B1116" s="88" t="s">
        <v>1585</v>
      </c>
      <c r="C1116" s="83"/>
    </row>
    <row r="1117" s="111" customFormat="1" ht="17.25" customHeight="1" spans="1:3">
      <c r="A1117" s="88">
        <v>21702</v>
      </c>
      <c r="B1117" s="78" t="s">
        <v>1586</v>
      </c>
      <c r="C1117" s="80">
        <f>SUM(C1118:C1126)</f>
        <v>0</v>
      </c>
    </row>
    <row r="1118" s="111" customFormat="1" ht="17.25" customHeight="1" spans="1:3">
      <c r="A1118" s="88">
        <v>2170201</v>
      </c>
      <c r="B1118" s="88" t="s">
        <v>1587</v>
      </c>
      <c r="C1118" s="83"/>
    </row>
    <row r="1119" s="111" customFormat="1" ht="17.25" customHeight="1" spans="1:3">
      <c r="A1119" s="88">
        <v>2170202</v>
      </c>
      <c r="B1119" s="88" t="s">
        <v>1588</v>
      </c>
      <c r="C1119" s="83"/>
    </row>
    <row r="1120" s="111" customFormat="1" ht="17.25" customHeight="1" spans="1:3">
      <c r="A1120" s="88">
        <v>2170203</v>
      </c>
      <c r="B1120" s="88" t="s">
        <v>1589</v>
      </c>
      <c r="C1120" s="83"/>
    </row>
    <row r="1121" s="111" customFormat="1" ht="17.25" customHeight="1" spans="1:3">
      <c r="A1121" s="88">
        <v>2170204</v>
      </c>
      <c r="B1121" s="88" t="s">
        <v>1590</v>
      </c>
      <c r="C1121" s="83"/>
    </row>
    <row r="1122" s="111" customFormat="1" ht="17.25" customHeight="1" spans="1:3">
      <c r="A1122" s="88">
        <v>2170205</v>
      </c>
      <c r="B1122" s="88" t="s">
        <v>1591</v>
      </c>
      <c r="C1122" s="83"/>
    </row>
    <row r="1123" s="111" customFormat="1" ht="17.25" customHeight="1" spans="1:3">
      <c r="A1123" s="88">
        <v>2170206</v>
      </c>
      <c r="B1123" s="88" t="s">
        <v>1592</v>
      </c>
      <c r="C1123" s="83"/>
    </row>
    <row r="1124" s="111" customFormat="1" ht="17.25" customHeight="1" spans="1:3">
      <c r="A1124" s="88">
        <v>2170207</v>
      </c>
      <c r="B1124" s="88" t="s">
        <v>1593</v>
      </c>
      <c r="C1124" s="83"/>
    </row>
    <row r="1125" s="111" customFormat="1" ht="17.25" customHeight="1" spans="1:3">
      <c r="A1125" s="88">
        <v>2170208</v>
      </c>
      <c r="B1125" s="88" t="s">
        <v>1594</v>
      </c>
      <c r="C1125" s="83"/>
    </row>
    <row r="1126" s="111" customFormat="1" ht="17.25" customHeight="1" spans="1:3">
      <c r="A1126" s="88">
        <v>2170299</v>
      </c>
      <c r="B1126" s="88" t="s">
        <v>1595</v>
      </c>
      <c r="C1126" s="83"/>
    </row>
    <row r="1127" s="111" customFormat="1" ht="17.25" customHeight="1" spans="1:3">
      <c r="A1127" s="88">
        <v>21703</v>
      </c>
      <c r="B1127" s="78" t="s">
        <v>1596</v>
      </c>
      <c r="C1127" s="80">
        <f>SUM(C1128:C1132)</f>
        <v>33</v>
      </c>
    </row>
    <row r="1128" s="111" customFormat="1" ht="17.25" customHeight="1" spans="1:3">
      <c r="A1128" s="88">
        <v>2170301</v>
      </c>
      <c r="B1128" s="88" t="s">
        <v>1597</v>
      </c>
      <c r="C1128" s="83"/>
    </row>
    <row r="1129" s="111" customFormat="1" ht="17.25" customHeight="1" spans="1:3">
      <c r="A1129" s="88">
        <v>2170302</v>
      </c>
      <c r="B1129" s="88" t="s">
        <v>1598</v>
      </c>
      <c r="C1129" s="83"/>
    </row>
    <row r="1130" s="111" customFormat="1" ht="17.25" customHeight="1" spans="1:3">
      <c r="A1130" s="88">
        <v>2170303</v>
      </c>
      <c r="B1130" s="88" t="s">
        <v>1599</v>
      </c>
      <c r="C1130" s="83"/>
    </row>
    <row r="1131" s="111" customFormat="1" ht="17.25" customHeight="1" spans="1:3">
      <c r="A1131" s="88">
        <v>2170304</v>
      </c>
      <c r="B1131" s="88" t="s">
        <v>1600</v>
      </c>
      <c r="C1131" s="83"/>
    </row>
    <row r="1132" s="111" customFormat="1" ht="17.25" customHeight="1" spans="1:3">
      <c r="A1132" s="88">
        <v>2170399</v>
      </c>
      <c r="B1132" s="88" t="s">
        <v>1601</v>
      </c>
      <c r="C1132" s="83">
        <v>33</v>
      </c>
    </row>
    <row r="1133" s="111" customFormat="1" ht="17.25" customHeight="1" spans="1:3">
      <c r="A1133" s="88">
        <v>21704</v>
      </c>
      <c r="B1133" s="78" t="s">
        <v>1602</v>
      </c>
      <c r="C1133" s="80">
        <f>SUM(C1134:C1135)</f>
        <v>0</v>
      </c>
    </row>
    <row r="1134" s="111" customFormat="1" ht="17.25" customHeight="1" spans="1:3">
      <c r="A1134" s="88">
        <v>2170401</v>
      </c>
      <c r="B1134" s="88" t="s">
        <v>1603</v>
      </c>
      <c r="C1134" s="83"/>
    </row>
    <row r="1135" s="111" customFormat="1" ht="17.25" customHeight="1" spans="1:3">
      <c r="A1135" s="88">
        <v>2170499</v>
      </c>
      <c r="B1135" s="88" t="s">
        <v>1604</v>
      </c>
      <c r="C1135" s="83"/>
    </row>
    <row r="1136" s="111" customFormat="1" ht="17.25" customHeight="1" spans="1:3">
      <c r="A1136" s="88">
        <v>21799</v>
      </c>
      <c r="B1136" s="78" t="s">
        <v>1605</v>
      </c>
      <c r="C1136" s="80">
        <f>SUM(C1137:C1138)</f>
        <v>0</v>
      </c>
    </row>
    <row r="1137" s="111" customFormat="1" ht="17.25" customHeight="1" spans="1:3">
      <c r="A1137" s="88">
        <v>2179902</v>
      </c>
      <c r="B1137" s="88" t="s">
        <v>1606</v>
      </c>
      <c r="C1137" s="83"/>
    </row>
    <row r="1138" s="111" customFormat="1" ht="17.25" customHeight="1" spans="1:3">
      <c r="A1138" s="88">
        <v>2179999</v>
      </c>
      <c r="B1138" s="88" t="s">
        <v>1607</v>
      </c>
      <c r="C1138" s="83"/>
    </row>
    <row r="1139" s="111" customFormat="1" ht="17.25" customHeight="1" spans="1:3">
      <c r="A1139" s="88">
        <v>219</v>
      </c>
      <c r="B1139" s="78" t="s">
        <v>1608</v>
      </c>
      <c r="C1139" s="80">
        <f>SUM(C1140:C1148)</f>
        <v>0</v>
      </c>
    </row>
    <row r="1140" s="111" customFormat="1" ht="17.25" customHeight="1" spans="1:3">
      <c r="A1140" s="88">
        <v>21901</v>
      </c>
      <c r="B1140" s="78" t="s">
        <v>1609</v>
      </c>
      <c r="C1140" s="83"/>
    </row>
    <row r="1141" s="111" customFormat="1" ht="17.25" customHeight="1" spans="1:3">
      <c r="A1141" s="88">
        <v>21902</v>
      </c>
      <c r="B1141" s="78" t="s">
        <v>1610</v>
      </c>
      <c r="C1141" s="83"/>
    </row>
    <row r="1142" s="111" customFormat="1" ht="17.25" customHeight="1" spans="1:3">
      <c r="A1142" s="88">
        <v>21903</v>
      </c>
      <c r="B1142" s="78" t="s">
        <v>1611</v>
      </c>
      <c r="C1142" s="83"/>
    </row>
    <row r="1143" s="111" customFormat="1" ht="17.25" customHeight="1" spans="1:3">
      <c r="A1143" s="88">
        <v>21904</v>
      </c>
      <c r="B1143" s="78" t="s">
        <v>1612</v>
      </c>
      <c r="C1143" s="83"/>
    </row>
    <row r="1144" s="111" customFormat="1" ht="17.25" customHeight="1" spans="1:3">
      <c r="A1144" s="88">
        <v>21905</v>
      </c>
      <c r="B1144" s="78" t="s">
        <v>1613</v>
      </c>
      <c r="C1144" s="83"/>
    </row>
    <row r="1145" s="111" customFormat="1" ht="17.25" customHeight="1" spans="1:3">
      <c r="A1145" s="88">
        <v>21906</v>
      </c>
      <c r="B1145" s="78" t="s">
        <v>1394</v>
      </c>
      <c r="C1145" s="83"/>
    </row>
    <row r="1146" s="111" customFormat="1" ht="17.25" customHeight="1" spans="1:3">
      <c r="A1146" s="88">
        <v>21907</v>
      </c>
      <c r="B1146" s="78" t="s">
        <v>1614</v>
      </c>
      <c r="C1146" s="83"/>
    </row>
    <row r="1147" s="111" customFormat="1" ht="17.25" customHeight="1" spans="1:3">
      <c r="A1147" s="88">
        <v>21908</v>
      </c>
      <c r="B1147" s="78" t="s">
        <v>1615</v>
      </c>
      <c r="C1147" s="83"/>
    </row>
    <row r="1148" s="111" customFormat="1" ht="17.25" customHeight="1" spans="1:3">
      <c r="A1148" s="88">
        <v>21999</v>
      </c>
      <c r="B1148" s="78" t="s">
        <v>1616</v>
      </c>
      <c r="C1148" s="83"/>
    </row>
    <row r="1149" s="111" customFormat="1" ht="17.25" customHeight="1" spans="1:3">
      <c r="A1149" s="88">
        <v>220</v>
      </c>
      <c r="B1149" s="78" t="s">
        <v>1617</v>
      </c>
      <c r="C1149" s="80">
        <f>SUM(C1150,C1177,C1192)</f>
        <v>1921</v>
      </c>
    </row>
    <row r="1150" s="111" customFormat="1" ht="17.25" customHeight="1" spans="1:3">
      <c r="A1150" s="88">
        <v>22001</v>
      </c>
      <c r="B1150" s="78" t="s">
        <v>1618</v>
      </c>
      <c r="C1150" s="80">
        <f>SUM(C1151:C1176)</f>
        <v>1776</v>
      </c>
    </row>
    <row r="1151" s="111" customFormat="1" ht="17.25" customHeight="1" spans="1:3">
      <c r="A1151" s="88">
        <v>2200101</v>
      </c>
      <c r="B1151" s="88" t="s">
        <v>762</v>
      </c>
      <c r="C1151" s="83">
        <v>1161</v>
      </c>
    </row>
    <row r="1152" s="111" customFormat="1" ht="17.25" customHeight="1" spans="1:3">
      <c r="A1152" s="88">
        <v>2200102</v>
      </c>
      <c r="B1152" s="88" t="s">
        <v>763</v>
      </c>
      <c r="C1152" s="83"/>
    </row>
    <row r="1153" s="111" customFormat="1" ht="17.25" customHeight="1" spans="1:3">
      <c r="A1153" s="88">
        <v>2200103</v>
      </c>
      <c r="B1153" s="88" t="s">
        <v>764</v>
      </c>
      <c r="C1153" s="83"/>
    </row>
    <row r="1154" s="111" customFormat="1" ht="17.25" customHeight="1" spans="1:3">
      <c r="A1154" s="88">
        <v>2200104</v>
      </c>
      <c r="B1154" s="88" t="s">
        <v>1619</v>
      </c>
      <c r="C1154" s="83"/>
    </row>
    <row r="1155" s="111" customFormat="1" ht="17.25" customHeight="1" spans="1:3">
      <c r="A1155" s="88">
        <v>2200106</v>
      </c>
      <c r="B1155" s="88" t="s">
        <v>1620</v>
      </c>
      <c r="C1155" s="83">
        <v>52</v>
      </c>
    </row>
    <row r="1156" s="111" customFormat="1" ht="17.25" customHeight="1" spans="1:3">
      <c r="A1156" s="88">
        <v>2200107</v>
      </c>
      <c r="B1156" s="88" t="s">
        <v>1621</v>
      </c>
      <c r="C1156" s="83"/>
    </row>
    <row r="1157" s="111" customFormat="1" ht="17.25" customHeight="1" spans="1:3">
      <c r="A1157" s="88">
        <v>2200108</v>
      </c>
      <c r="B1157" s="88" t="s">
        <v>1622</v>
      </c>
      <c r="C1157" s="83"/>
    </row>
    <row r="1158" s="111" customFormat="1" ht="17.25" customHeight="1" spans="1:3">
      <c r="A1158" s="88">
        <v>2200109</v>
      </c>
      <c r="B1158" s="88" t="s">
        <v>1623</v>
      </c>
      <c r="C1158" s="83"/>
    </row>
    <row r="1159" s="111" customFormat="1" ht="17.25" customHeight="1" spans="1:3">
      <c r="A1159" s="88">
        <v>2200112</v>
      </c>
      <c r="B1159" s="88" t="s">
        <v>1624</v>
      </c>
      <c r="C1159" s="83"/>
    </row>
    <row r="1160" s="111" customFormat="1" ht="17.25" customHeight="1" spans="1:3">
      <c r="A1160" s="88">
        <v>2200113</v>
      </c>
      <c r="B1160" s="88" t="s">
        <v>1625</v>
      </c>
      <c r="C1160" s="83"/>
    </row>
    <row r="1161" s="111" customFormat="1" ht="17.25" customHeight="1" spans="1:3">
      <c r="A1161" s="88">
        <v>2200114</v>
      </c>
      <c r="B1161" s="88" t="s">
        <v>1626</v>
      </c>
      <c r="C1161" s="83"/>
    </row>
    <row r="1162" s="111" customFormat="1" ht="17.25" customHeight="1" spans="1:3">
      <c r="A1162" s="88">
        <v>2200115</v>
      </c>
      <c r="B1162" s="88" t="s">
        <v>1627</v>
      </c>
      <c r="C1162" s="83"/>
    </row>
    <row r="1163" s="111" customFormat="1" ht="17.25" customHeight="1" spans="1:3">
      <c r="A1163" s="88">
        <v>2200116</v>
      </c>
      <c r="B1163" s="88" t="s">
        <v>1628</v>
      </c>
      <c r="C1163" s="83"/>
    </row>
    <row r="1164" s="111" customFormat="1" ht="17.25" customHeight="1" spans="1:3">
      <c r="A1164" s="88">
        <v>2200119</v>
      </c>
      <c r="B1164" s="88" t="s">
        <v>1629</v>
      </c>
      <c r="C1164" s="83"/>
    </row>
    <row r="1165" s="111" customFormat="1" ht="17.25" customHeight="1" spans="1:3">
      <c r="A1165" s="88">
        <v>2200120</v>
      </c>
      <c r="B1165" s="88" t="s">
        <v>1630</v>
      </c>
      <c r="C1165" s="83"/>
    </row>
    <row r="1166" s="111" customFormat="1" ht="17.25" customHeight="1" spans="1:3">
      <c r="A1166" s="88">
        <v>2200121</v>
      </c>
      <c r="B1166" s="88" t="s">
        <v>1631</v>
      </c>
      <c r="C1166" s="83"/>
    </row>
    <row r="1167" s="111" customFormat="1" ht="17.25" customHeight="1" spans="1:3">
      <c r="A1167" s="88">
        <v>2200122</v>
      </c>
      <c r="B1167" s="88" t="s">
        <v>1632</v>
      </c>
      <c r="C1167" s="83"/>
    </row>
    <row r="1168" s="111" customFormat="1" ht="17.25" customHeight="1" spans="1:3">
      <c r="A1168" s="88">
        <v>2200123</v>
      </c>
      <c r="B1168" s="88" t="s">
        <v>1633</v>
      </c>
      <c r="C1168" s="83"/>
    </row>
    <row r="1169" s="111" customFormat="1" ht="17.25" customHeight="1" spans="1:3">
      <c r="A1169" s="88">
        <v>2200124</v>
      </c>
      <c r="B1169" s="88" t="s">
        <v>1634</v>
      </c>
      <c r="C1169" s="83"/>
    </row>
    <row r="1170" s="111" customFormat="1" ht="17.25" customHeight="1" spans="1:3">
      <c r="A1170" s="88">
        <v>2200125</v>
      </c>
      <c r="B1170" s="88" t="s">
        <v>1635</v>
      </c>
      <c r="C1170" s="83"/>
    </row>
    <row r="1171" s="111" customFormat="1" ht="17.25" customHeight="1" spans="1:3">
      <c r="A1171" s="88">
        <v>2200126</v>
      </c>
      <c r="B1171" s="88" t="s">
        <v>1636</v>
      </c>
      <c r="C1171" s="83"/>
    </row>
    <row r="1172" s="111" customFormat="1" ht="17.25" customHeight="1" spans="1:3">
      <c r="A1172" s="88">
        <v>2200127</v>
      </c>
      <c r="B1172" s="88" t="s">
        <v>1637</v>
      </c>
      <c r="C1172" s="83"/>
    </row>
    <row r="1173" s="111" customFormat="1" ht="17.25" customHeight="1" spans="1:3">
      <c r="A1173" s="88">
        <v>2200128</v>
      </c>
      <c r="B1173" s="88" t="s">
        <v>1638</v>
      </c>
      <c r="C1173" s="83"/>
    </row>
    <row r="1174" s="111" customFormat="1" ht="17.25" customHeight="1" spans="1:3">
      <c r="A1174" s="88">
        <v>2200129</v>
      </c>
      <c r="B1174" s="88" t="s">
        <v>1639</v>
      </c>
      <c r="C1174" s="83"/>
    </row>
    <row r="1175" s="111" customFormat="1" ht="17.25" customHeight="1" spans="1:3">
      <c r="A1175" s="88">
        <v>2200150</v>
      </c>
      <c r="B1175" s="88" t="s">
        <v>771</v>
      </c>
      <c r="C1175" s="83"/>
    </row>
    <row r="1176" s="111" customFormat="1" ht="17.25" customHeight="1" spans="1:3">
      <c r="A1176" s="88">
        <v>2200199</v>
      </c>
      <c r="B1176" s="88" t="s">
        <v>1640</v>
      </c>
      <c r="C1176" s="83">
        <v>563</v>
      </c>
    </row>
    <row r="1177" s="111" customFormat="1" ht="17.25" customHeight="1" spans="1:3">
      <c r="A1177" s="88">
        <v>22005</v>
      </c>
      <c r="B1177" s="78" t="s">
        <v>1641</v>
      </c>
      <c r="C1177" s="80">
        <f>SUM(C1178:C1191)</f>
        <v>145</v>
      </c>
    </row>
    <row r="1178" s="111" customFormat="1" ht="17.25" customHeight="1" spans="1:3">
      <c r="A1178" s="88">
        <v>2200501</v>
      </c>
      <c r="B1178" s="88" t="s">
        <v>762</v>
      </c>
      <c r="C1178" s="83">
        <v>42</v>
      </c>
    </row>
    <row r="1179" s="111" customFormat="1" ht="17.25" customHeight="1" spans="1:3">
      <c r="A1179" s="88">
        <v>2200502</v>
      </c>
      <c r="B1179" s="88" t="s">
        <v>763</v>
      </c>
      <c r="C1179" s="83">
        <v>54</v>
      </c>
    </row>
    <row r="1180" s="111" customFormat="1" ht="17.25" customHeight="1" spans="1:3">
      <c r="A1180" s="88">
        <v>2200503</v>
      </c>
      <c r="B1180" s="88" t="s">
        <v>764</v>
      </c>
      <c r="C1180" s="83">
        <v>2</v>
      </c>
    </row>
    <row r="1181" s="111" customFormat="1" ht="17.25" customHeight="1" spans="1:3">
      <c r="A1181" s="88">
        <v>2200504</v>
      </c>
      <c r="B1181" s="88" t="s">
        <v>1642</v>
      </c>
      <c r="C1181" s="83"/>
    </row>
    <row r="1182" s="111" customFormat="1" ht="17.25" customHeight="1" spans="1:3">
      <c r="A1182" s="88">
        <v>2200506</v>
      </c>
      <c r="B1182" s="88" t="s">
        <v>1643</v>
      </c>
      <c r="C1182" s="83"/>
    </row>
    <row r="1183" s="111" customFormat="1" ht="17.25" customHeight="1" spans="1:3">
      <c r="A1183" s="88">
        <v>2200507</v>
      </c>
      <c r="B1183" s="88" t="s">
        <v>1644</v>
      </c>
      <c r="C1183" s="83"/>
    </row>
    <row r="1184" s="111" customFormat="1" ht="17.25" customHeight="1" spans="1:3">
      <c r="A1184" s="88">
        <v>2200508</v>
      </c>
      <c r="B1184" s="88" t="s">
        <v>1645</v>
      </c>
      <c r="C1184" s="83"/>
    </row>
    <row r="1185" s="111" customFormat="1" ht="17.25" customHeight="1" spans="1:3">
      <c r="A1185" s="88">
        <v>2200509</v>
      </c>
      <c r="B1185" s="88" t="s">
        <v>1646</v>
      </c>
      <c r="C1185" s="83">
        <v>1</v>
      </c>
    </row>
    <row r="1186" s="111" customFormat="1" ht="17.25" customHeight="1" spans="1:3">
      <c r="A1186" s="88">
        <v>2200510</v>
      </c>
      <c r="B1186" s="88" t="s">
        <v>1647</v>
      </c>
      <c r="C1186" s="83"/>
    </row>
    <row r="1187" s="111" customFormat="1" ht="17.25" customHeight="1" spans="1:3">
      <c r="A1187" s="88">
        <v>2200511</v>
      </c>
      <c r="B1187" s="88" t="s">
        <v>1648</v>
      </c>
      <c r="C1187" s="83"/>
    </row>
    <row r="1188" s="111" customFormat="1" ht="17.25" customHeight="1" spans="1:3">
      <c r="A1188" s="88">
        <v>2200512</v>
      </c>
      <c r="B1188" s="88" t="s">
        <v>1649</v>
      </c>
      <c r="C1188" s="83"/>
    </row>
    <row r="1189" s="111" customFormat="1" ht="17.25" customHeight="1" spans="1:3">
      <c r="A1189" s="88">
        <v>2200513</v>
      </c>
      <c r="B1189" s="88" t="s">
        <v>1650</v>
      </c>
      <c r="C1189" s="83"/>
    </row>
    <row r="1190" s="111" customFormat="1" ht="17.25" customHeight="1" spans="1:3">
      <c r="A1190" s="88">
        <v>2200514</v>
      </c>
      <c r="B1190" s="88" t="s">
        <v>1651</v>
      </c>
      <c r="C1190" s="83"/>
    </row>
    <row r="1191" s="111" customFormat="1" ht="17.25" customHeight="1" spans="1:3">
      <c r="A1191" s="88">
        <v>2200599</v>
      </c>
      <c r="B1191" s="88" t="s">
        <v>1652</v>
      </c>
      <c r="C1191" s="83">
        <v>46</v>
      </c>
    </row>
    <row r="1192" s="111" customFormat="1" ht="17.25" customHeight="1" spans="1:3">
      <c r="A1192" s="88">
        <v>22099</v>
      </c>
      <c r="B1192" s="78" t="s">
        <v>1653</v>
      </c>
      <c r="C1192" s="80">
        <f>C1193</f>
        <v>0</v>
      </c>
    </row>
    <row r="1193" s="111" customFormat="1" ht="17.25" customHeight="1" spans="1:3">
      <c r="A1193" s="88">
        <v>2209999</v>
      </c>
      <c r="B1193" s="88" t="s">
        <v>1654</v>
      </c>
      <c r="C1193" s="83"/>
    </row>
    <row r="1194" s="111" customFormat="1" ht="17.25" customHeight="1" spans="1:3">
      <c r="A1194" s="88">
        <v>221</v>
      </c>
      <c r="B1194" s="78" t="s">
        <v>1655</v>
      </c>
      <c r="C1194" s="80">
        <f>SUM(C1195,C1207,C1211)</f>
        <v>6106</v>
      </c>
    </row>
    <row r="1195" s="111" customFormat="1" ht="17.25" customHeight="1" spans="1:3">
      <c r="A1195" s="88">
        <v>22101</v>
      </c>
      <c r="B1195" s="78" t="s">
        <v>1656</v>
      </c>
      <c r="C1195" s="80">
        <f>SUM(C1196:C1206)</f>
        <v>990</v>
      </c>
    </row>
    <row r="1196" s="111" customFormat="1" ht="17.25" customHeight="1" spans="1:3">
      <c r="A1196" s="88">
        <v>2210101</v>
      </c>
      <c r="B1196" s="88" t="s">
        <v>1657</v>
      </c>
      <c r="C1196" s="83"/>
    </row>
    <row r="1197" s="111" customFormat="1" ht="17.25" customHeight="1" spans="1:3">
      <c r="A1197" s="88">
        <v>2210102</v>
      </c>
      <c r="B1197" s="88" t="s">
        <v>1658</v>
      </c>
      <c r="C1197" s="83"/>
    </row>
    <row r="1198" s="111" customFormat="1" ht="17.25" customHeight="1" spans="1:3">
      <c r="A1198" s="88">
        <v>2210103</v>
      </c>
      <c r="B1198" s="88" t="s">
        <v>1659</v>
      </c>
      <c r="C1198" s="83">
        <v>240</v>
      </c>
    </row>
    <row r="1199" s="111" customFormat="1" ht="17.25" customHeight="1" spans="1:3">
      <c r="A1199" s="88">
        <v>2210104</v>
      </c>
      <c r="B1199" s="88" t="s">
        <v>1660</v>
      </c>
      <c r="C1199" s="83"/>
    </row>
    <row r="1200" s="111" customFormat="1" ht="17.25" customHeight="1" spans="1:3">
      <c r="A1200" s="88">
        <v>2210105</v>
      </c>
      <c r="B1200" s="88" t="s">
        <v>1661</v>
      </c>
      <c r="C1200" s="83">
        <v>25</v>
      </c>
    </row>
    <row r="1201" s="111" customFormat="1" ht="17.25" customHeight="1" spans="1:3">
      <c r="A1201" s="88">
        <v>2210106</v>
      </c>
      <c r="B1201" s="88" t="s">
        <v>1662</v>
      </c>
      <c r="C1201" s="83"/>
    </row>
    <row r="1202" s="111" customFormat="1" ht="17.25" customHeight="1" spans="1:3">
      <c r="A1202" s="88">
        <v>2210107</v>
      </c>
      <c r="B1202" s="88" t="s">
        <v>1663</v>
      </c>
      <c r="C1202" s="83">
        <v>1</v>
      </c>
    </row>
    <row r="1203" s="111" customFormat="1" ht="17.25" customHeight="1" spans="1:3">
      <c r="A1203" s="88">
        <v>2210108</v>
      </c>
      <c r="B1203" s="88" t="s">
        <v>1664</v>
      </c>
      <c r="C1203" s="83">
        <v>671</v>
      </c>
    </row>
    <row r="1204" s="111" customFormat="1" ht="17.25" customHeight="1" spans="1:3">
      <c r="A1204" s="88">
        <v>2210109</v>
      </c>
      <c r="B1204" s="88" t="s">
        <v>1665</v>
      </c>
      <c r="C1204" s="83"/>
    </row>
    <row r="1205" s="111" customFormat="1" ht="17.25" customHeight="1" spans="1:3">
      <c r="A1205" s="88">
        <v>2210110</v>
      </c>
      <c r="B1205" s="88" t="s">
        <v>1666</v>
      </c>
      <c r="C1205" s="83">
        <v>53</v>
      </c>
    </row>
    <row r="1206" s="111" customFormat="1" ht="17.25" customHeight="1" spans="1:3">
      <c r="A1206" s="88">
        <v>2210199</v>
      </c>
      <c r="B1206" s="88" t="s">
        <v>1667</v>
      </c>
      <c r="C1206" s="83"/>
    </row>
    <row r="1207" s="111" customFormat="1" ht="17.25" customHeight="1" spans="1:3">
      <c r="A1207" s="88">
        <v>22102</v>
      </c>
      <c r="B1207" s="78" t="s">
        <v>1668</v>
      </c>
      <c r="C1207" s="80">
        <f>SUM(C1208:C1210)</f>
        <v>5048</v>
      </c>
    </row>
    <row r="1208" s="111" customFormat="1" ht="17.25" customHeight="1" spans="1:3">
      <c r="A1208" s="88">
        <v>2210201</v>
      </c>
      <c r="B1208" s="88" t="s">
        <v>1669</v>
      </c>
      <c r="C1208" s="83">
        <v>5048</v>
      </c>
    </row>
    <row r="1209" s="111" customFormat="1" ht="17.25" customHeight="1" spans="1:3">
      <c r="A1209" s="88">
        <v>2210202</v>
      </c>
      <c r="B1209" s="88" t="s">
        <v>1670</v>
      </c>
      <c r="C1209" s="83"/>
    </row>
    <row r="1210" s="111" customFormat="1" ht="17.25" customHeight="1" spans="1:3">
      <c r="A1210" s="88">
        <v>2210203</v>
      </c>
      <c r="B1210" s="88" t="s">
        <v>1671</v>
      </c>
      <c r="C1210" s="83"/>
    </row>
    <row r="1211" s="111" customFormat="1" ht="17.25" customHeight="1" spans="1:3">
      <c r="A1211" s="88">
        <v>22103</v>
      </c>
      <c r="B1211" s="78" t="s">
        <v>1672</v>
      </c>
      <c r="C1211" s="80">
        <f>SUM(C1212:C1214)</f>
        <v>68</v>
      </c>
    </row>
    <row r="1212" s="111" customFormat="1" ht="17.25" customHeight="1" spans="1:3">
      <c r="A1212" s="88">
        <v>2210301</v>
      </c>
      <c r="B1212" s="88" t="s">
        <v>1673</v>
      </c>
      <c r="C1212" s="83"/>
    </row>
    <row r="1213" s="111" customFormat="1" ht="17.25" customHeight="1" spans="1:3">
      <c r="A1213" s="88">
        <v>2210302</v>
      </c>
      <c r="B1213" s="88" t="s">
        <v>1674</v>
      </c>
      <c r="C1213" s="83"/>
    </row>
    <row r="1214" s="111" customFormat="1" ht="17.25" customHeight="1" spans="1:3">
      <c r="A1214" s="88">
        <v>2210399</v>
      </c>
      <c r="B1214" s="88" t="s">
        <v>1675</v>
      </c>
      <c r="C1214" s="83">
        <v>68</v>
      </c>
    </row>
    <row r="1215" s="111" customFormat="1" ht="17.25" customHeight="1" spans="1:3">
      <c r="A1215" s="88">
        <v>222</v>
      </c>
      <c r="B1215" s="78" t="s">
        <v>1676</v>
      </c>
      <c r="C1215" s="80">
        <f>SUM(C1216,C1234,C1241,C1247)</f>
        <v>449</v>
      </c>
    </row>
    <row r="1216" s="111" customFormat="1" ht="17.25" customHeight="1" spans="1:3">
      <c r="A1216" s="88">
        <v>22201</v>
      </c>
      <c r="B1216" s="78" t="s">
        <v>1677</v>
      </c>
      <c r="C1216" s="80">
        <f>SUM(C1217:C1233)</f>
        <v>449</v>
      </c>
    </row>
    <row r="1217" s="111" customFormat="1" ht="17.25" customHeight="1" spans="1:3">
      <c r="A1217" s="88">
        <v>2220101</v>
      </c>
      <c r="B1217" s="88" t="s">
        <v>762</v>
      </c>
      <c r="C1217" s="83">
        <v>40</v>
      </c>
    </row>
    <row r="1218" s="111" customFormat="1" ht="17.25" customHeight="1" spans="1:3">
      <c r="A1218" s="88">
        <v>2220102</v>
      </c>
      <c r="B1218" s="88" t="s">
        <v>763</v>
      </c>
      <c r="C1218" s="83"/>
    </row>
    <row r="1219" s="111" customFormat="1" ht="17.25" customHeight="1" spans="1:3">
      <c r="A1219" s="88">
        <v>2220103</v>
      </c>
      <c r="B1219" s="88" t="s">
        <v>764</v>
      </c>
      <c r="C1219" s="83"/>
    </row>
    <row r="1220" s="111" customFormat="1" ht="17.25" customHeight="1" spans="1:3">
      <c r="A1220" s="88">
        <v>2220104</v>
      </c>
      <c r="B1220" s="88" t="s">
        <v>1678</v>
      </c>
      <c r="C1220" s="83"/>
    </row>
    <row r="1221" s="111" customFormat="1" ht="17.25" customHeight="1" spans="1:3">
      <c r="A1221" s="88">
        <v>2220105</v>
      </c>
      <c r="B1221" s="88" t="s">
        <v>1679</v>
      </c>
      <c r="C1221" s="83"/>
    </row>
    <row r="1222" s="111" customFormat="1" ht="17.25" customHeight="1" spans="1:3">
      <c r="A1222" s="88">
        <v>2220106</v>
      </c>
      <c r="B1222" s="88" t="s">
        <v>1680</v>
      </c>
      <c r="C1222" s="83"/>
    </row>
    <row r="1223" s="111" customFormat="1" ht="17.25" customHeight="1" spans="1:3">
      <c r="A1223" s="88">
        <v>2220107</v>
      </c>
      <c r="B1223" s="88" t="s">
        <v>1681</v>
      </c>
      <c r="C1223" s="83"/>
    </row>
    <row r="1224" s="111" customFormat="1" ht="17.25" customHeight="1" spans="1:3">
      <c r="A1224" s="88">
        <v>2220112</v>
      </c>
      <c r="B1224" s="88" t="s">
        <v>1682</v>
      </c>
      <c r="C1224" s="83"/>
    </row>
    <row r="1225" s="111" customFormat="1" ht="17.25" customHeight="1" spans="1:3">
      <c r="A1225" s="88">
        <v>2220113</v>
      </c>
      <c r="B1225" s="88" t="s">
        <v>1683</v>
      </c>
      <c r="C1225" s="83"/>
    </row>
    <row r="1226" s="111" customFormat="1" ht="17.25" customHeight="1" spans="1:3">
      <c r="A1226" s="88">
        <v>2220114</v>
      </c>
      <c r="B1226" s="88" t="s">
        <v>1684</v>
      </c>
      <c r="C1226" s="83"/>
    </row>
    <row r="1227" s="111" customFormat="1" ht="17.25" customHeight="1" spans="1:3">
      <c r="A1227" s="88">
        <v>2220115</v>
      </c>
      <c r="B1227" s="88" t="s">
        <v>1685</v>
      </c>
      <c r="C1227" s="83">
        <v>136</v>
      </c>
    </row>
    <row r="1228" s="111" customFormat="1" ht="17.25" customHeight="1" spans="1:3">
      <c r="A1228" s="88">
        <v>2220118</v>
      </c>
      <c r="B1228" s="88" t="s">
        <v>1686</v>
      </c>
      <c r="C1228" s="83"/>
    </row>
    <row r="1229" s="111" customFormat="1" ht="17.25" customHeight="1" spans="1:3">
      <c r="A1229" s="88">
        <v>2220119</v>
      </c>
      <c r="B1229" s="88" t="s">
        <v>1687</v>
      </c>
      <c r="C1229" s="83"/>
    </row>
    <row r="1230" s="111" customFormat="1" ht="17.25" customHeight="1" spans="1:3">
      <c r="A1230" s="88">
        <v>2220120</v>
      </c>
      <c r="B1230" s="88" t="s">
        <v>1688</v>
      </c>
      <c r="C1230" s="83"/>
    </row>
    <row r="1231" s="111" customFormat="1" ht="17.25" customHeight="1" spans="1:3">
      <c r="A1231" s="88">
        <v>2220121</v>
      </c>
      <c r="B1231" s="88" t="s">
        <v>1689</v>
      </c>
      <c r="C1231" s="83"/>
    </row>
    <row r="1232" s="111" customFormat="1" ht="17.25" customHeight="1" spans="1:3">
      <c r="A1232" s="88">
        <v>2220150</v>
      </c>
      <c r="B1232" s="88" t="s">
        <v>771</v>
      </c>
      <c r="C1232" s="83"/>
    </row>
    <row r="1233" s="111" customFormat="1" ht="17.25" customHeight="1" spans="1:3">
      <c r="A1233" s="88">
        <v>2220199</v>
      </c>
      <c r="B1233" s="88" t="s">
        <v>1690</v>
      </c>
      <c r="C1233" s="83">
        <v>273</v>
      </c>
    </row>
    <row r="1234" s="111" customFormat="1" ht="17.25" customHeight="1" spans="1:3">
      <c r="A1234" s="88">
        <v>22203</v>
      </c>
      <c r="B1234" s="78" t="s">
        <v>1691</v>
      </c>
      <c r="C1234" s="80">
        <f>SUM(C1235:C1240)</f>
        <v>0</v>
      </c>
    </row>
    <row r="1235" s="111" customFormat="1" ht="17.25" customHeight="1" spans="1:3">
      <c r="A1235" s="88">
        <v>2220301</v>
      </c>
      <c r="B1235" s="88" t="s">
        <v>1692</v>
      </c>
      <c r="C1235" s="83"/>
    </row>
    <row r="1236" s="111" customFormat="1" ht="17.25" customHeight="1" spans="1:3">
      <c r="A1236" s="88">
        <v>2220303</v>
      </c>
      <c r="B1236" s="88" t="s">
        <v>1693</v>
      </c>
      <c r="C1236" s="83"/>
    </row>
    <row r="1237" s="111" customFormat="1" ht="17.25" customHeight="1" spans="1:3">
      <c r="A1237" s="88">
        <v>2220304</v>
      </c>
      <c r="B1237" s="88" t="s">
        <v>1694</v>
      </c>
      <c r="C1237" s="83"/>
    </row>
    <row r="1238" s="111" customFormat="1" ht="17.25" customHeight="1" spans="1:3">
      <c r="A1238" s="81">
        <v>2220305</v>
      </c>
      <c r="B1238" s="81" t="s">
        <v>1695</v>
      </c>
      <c r="C1238" s="83"/>
    </row>
    <row r="1239" s="111" customFormat="1" ht="17.25" customHeight="1" spans="1:3">
      <c r="A1239" s="81">
        <v>2220306</v>
      </c>
      <c r="B1239" s="81" t="s">
        <v>1696</v>
      </c>
      <c r="C1239" s="83"/>
    </row>
    <row r="1240" s="111" customFormat="1" ht="17.25" customHeight="1" spans="1:3">
      <c r="A1240" s="81">
        <v>2220399</v>
      </c>
      <c r="B1240" s="81" t="s">
        <v>1697</v>
      </c>
      <c r="C1240" s="83"/>
    </row>
    <row r="1241" s="111" customFormat="1" ht="17.25" customHeight="1" spans="1:3">
      <c r="A1241" s="81">
        <v>22204</v>
      </c>
      <c r="B1241" s="82" t="s">
        <v>1698</v>
      </c>
      <c r="C1241" s="80">
        <f>SUM(C1242:C1246)</f>
        <v>0</v>
      </c>
    </row>
    <row r="1242" s="111" customFormat="1" ht="17.25" customHeight="1" spans="1:3">
      <c r="A1242" s="81">
        <v>2220401</v>
      </c>
      <c r="B1242" s="81" t="s">
        <v>1699</v>
      </c>
      <c r="C1242" s="83"/>
    </row>
    <row r="1243" s="111" customFormat="1" ht="17.25" customHeight="1" spans="1:3">
      <c r="A1243" s="81">
        <v>2220402</v>
      </c>
      <c r="B1243" s="81" t="s">
        <v>1700</v>
      </c>
      <c r="C1243" s="83"/>
    </row>
    <row r="1244" s="111" customFormat="1" ht="17.25" customHeight="1" spans="1:3">
      <c r="A1244" s="81">
        <v>2220403</v>
      </c>
      <c r="B1244" s="81" t="s">
        <v>1701</v>
      </c>
      <c r="C1244" s="83"/>
    </row>
    <row r="1245" s="111" customFormat="1" ht="17.25" customHeight="1" spans="1:3">
      <c r="A1245" s="81">
        <v>2220404</v>
      </c>
      <c r="B1245" s="81" t="s">
        <v>1702</v>
      </c>
      <c r="C1245" s="83"/>
    </row>
    <row r="1246" s="111" customFormat="1" ht="17.25" customHeight="1" spans="1:3">
      <c r="A1246" s="81">
        <v>2220499</v>
      </c>
      <c r="B1246" s="81" t="s">
        <v>1703</v>
      </c>
      <c r="C1246" s="83"/>
    </row>
    <row r="1247" s="111" customFormat="1" ht="17.25" customHeight="1" spans="1:3">
      <c r="A1247" s="81">
        <v>22205</v>
      </c>
      <c r="B1247" s="82" t="s">
        <v>1704</v>
      </c>
      <c r="C1247" s="80">
        <f>SUM(C1248:C1259)</f>
        <v>0</v>
      </c>
    </row>
    <row r="1248" s="111" customFormat="1" ht="17.25" customHeight="1" spans="1:3">
      <c r="A1248" s="81">
        <v>2220501</v>
      </c>
      <c r="B1248" s="81" t="s">
        <v>1705</v>
      </c>
      <c r="C1248" s="83"/>
    </row>
    <row r="1249" s="111" customFormat="1" ht="17.25" customHeight="1" spans="1:3">
      <c r="A1249" s="81">
        <v>2220502</v>
      </c>
      <c r="B1249" s="81" t="s">
        <v>1706</v>
      </c>
      <c r="C1249" s="83"/>
    </row>
    <row r="1250" s="111" customFormat="1" ht="17.25" customHeight="1" spans="1:3">
      <c r="A1250" s="81">
        <v>2220503</v>
      </c>
      <c r="B1250" s="81" t="s">
        <v>1707</v>
      </c>
      <c r="C1250" s="83"/>
    </row>
    <row r="1251" s="111" customFormat="1" ht="17.25" customHeight="1" spans="1:3">
      <c r="A1251" s="81">
        <v>2220504</v>
      </c>
      <c r="B1251" s="81" t="s">
        <v>1708</v>
      </c>
      <c r="C1251" s="83"/>
    </row>
    <row r="1252" s="111" customFormat="1" ht="17.25" customHeight="1" spans="1:3">
      <c r="A1252" s="81">
        <v>2220505</v>
      </c>
      <c r="B1252" s="81" t="s">
        <v>1709</v>
      </c>
      <c r="C1252" s="83"/>
    </row>
    <row r="1253" s="111" customFormat="1" ht="17.25" customHeight="1" spans="1:3">
      <c r="A1253" s="81">
        <v>2220506</v>
      </c>
      <c r="B1253" s="81" t="s">
        <v>1710</v>
      </c>
      <c r="C1253" s="83"/>
    </row>
    <row r="1254" s="111" customFormat="1" ht="17.25" customHeight="1" spans="1:3">
      <c r="A1254" s="81">
        <v>2220507</v>
      </c>
      <c r="B1254" s="81" t="s">
        <v>1711</v>
      </c>
      <c r="C1254" s="83"/>
    </row>
    <row r="1255" s="111" customFormat="1" ht="17.25" customHeight="1" spans="1:3">
      <c r="A1255" s="81">
        <v>2220508</v>
      </c>
      <c r="B1255" s="81" t="s">
        <v>1712</v>
      </c>
      <c r="C1255" s="83"/>
    </row>
    <row r="1256" s="111" customFormat="1" ht="17.25" customHeight="1" spans="1:3">
      <c r="A1256" s="81">
        <v>2220509</v>
      </c>
      <c r="B1256" s="81" t="s">
        <v>1713</v>
      </c>
      <c r="C1256" s="83"/>
    </row>
    <row r="1257" s="111" customFormat="1" ht="17.25" customHeight="1" spans="1:3">
      <c r="A1257" s="81">
        <v>2220510</v>
      </c>
      <c r="B1257" s="81" t="s">
        <v>1714</v>
      </c>
      <c r="C1257" s="83"/>
    </row>
    <row r="1258" s="111" customFormat="1" ht="17.25" customHeight="1" spans="1:3">
      <c r="A1258" s="81">
        <v>2220511</v>
      </c>
      <c r="B1258" s="81" t="s">
        <v>1715</v>
      </c>
      <c r="C1258" s="83"/>
    </row>
    <row r="1259" s="111" customFormat="1" ht="17.25" customHeight="1" spans="1:3">
      <c r="A1259" s="81">
        <v>2220599</v>
      </c>
      <c r="B1259" s="81" t="s">
        <v>1716</v>
      </c>
      <c r="C1259" s="83"/>
    </row>
    <row r="1260" s="111" customFormat="1" ht="17.25" customHeight="1" spans="1:3">
      <c r="A1260" s="81">
        <v>224</v>
      </c>
      <c r="B1260" s="82" t="s">
        <v>1717</v>
      </c>
      <c r="C1260" s="80">
        <f>SUM(C1261,C1272,C1279,C1287,C1300,C1304,C1308)</f>
        <v>3576</v>
      </c>
    </row>
    <row r="1261" s="111" customFormat="1" ht="17.25" customHeight="1" spans="1:3">
      <c r="A1261" s="81">
        <v>22401</v>
      </c>
      <c r="B1261" s="82" t="s">
        <v>1718</v>
      </c>
      <c r="C1261" s="80">
        <f>SUM(C1262:C1271)</f>
        <v>1613</v>
      </c>
    </row>
    <row r="1262" s="111" customFormat="1" ht="17.25" customHeight="1" spans="1:3">
      <c r="A1262" s="81">
        <v>2240101</v>
      </c>
      <c r="B1262" s="81" t="s">
        <v>762</v>
      </c>
      <c r="C1262" s="83">
        <v>98</v>
      </c>
    </row>
    <row r="1263" s="111" customFormat="1" ht="17.25" customHeight="1" spans="1:3">
      <c r="A1263" s="81">
        <v>2240102</v>
      </c>
      <c r="B1263" s="81" t="s">
        <v>763</v>
      </c>
      <c r="C1263" s="83">
        <v>8</v>
      </c>
    </row>
    <row r="1264" s="111" customFormat="1" ht="17.25" customHeight="1" spans="1:3">
      <c r="A1264" s="81">
        <v>2240103</v>
      </c>
      <c r="B1264" s="81" t="s">
        <v>764</v>
      </c>
      <c r="C1264" s="83"/>
    </row>
    <row r="1265" s="111" customFormat="1" ht="17.25" customHeight="1" spans="1:3">
      <c r="A1265" s="81">
        <v>2240104</v>
      </c>
      <c r="B1265" s="81" t="s">
        <v>1719</v>
      </c>
      <c r="C1265" s="83">
        <v>15</v>
      </c>
    </row>
    <row r="1266" s="111" customFormat="1" ht="17.25" customHeight="1" spans="1:3">
      <c r="A1266" s="81">
        <v>2240105</v>
      </c>
      <c r="B1266" s="81" t="s">
        <v>1720</v>
      </c>
      <c r="C1266" s="83"/>
    </row>
    <row r="1267" s="111" customFormat="1" ht="17.25" customHeight="1" spans="1:3">
      <c r="A1267" s="81">
        <v>2240106</v>
      </c>
      <c r="B1267" s="81" t="s">
        <v>1721</v>
      </c>
      <c r="C1267" s="83">
        <v>988</v>
      </c>
    </row>
    <row r="1268" s="111" customFormat="1" ht="17.25" customHeight="1" spans="1:3">
      <c r="A1268" s="81">
        <v>2240108</v>
      </c>
      <c r="B1268" s="81" t="s">
        <v>1722</v>
      </c>
      <c r="C1268" s="83">
        <v>26</v>
      </c>
    </row>
    <row r="1269" s="111" customFormat="1" ht="17.25" customHeight="1" spans="1:3">
      <c r="A1269" s="81">
        <v>2240109</v>
      </c>
      <c r="B1269" s="81" t="s">
        <v>1723</v>
      </c>
      <c r="C1269" s="83"/>
    </row>
    <row r="1270" s="111" customFormat="1" ht="17.25" customHeight="1" spans="1:3">
      <c r="A1270" s="81">
        <v>2240150</v>
      </c>
      <c r="B1270" s="81" t="s">
        <v>771</v>
      </c>
      <c r="C1270" s="83"/>
    </row>
    <row r="1271" s="111" customFormat="1" ht="17.25" customHeight="1" spans="1:3">
      <c r="A1271" s="81">
        <v>2240199</v>
      </c>
      <c r="B1271" s="81" t="s">
        <v>1724</v>
      </c>
      <c r="C1271" s="83">
        <v>478</v>
      </c>
    </row>
    <row r="1272" s="111" customFormat="1" ht="17.25" customHeight="1" spans="1:3">
      <c r="A1272" s="81">
        <v>22402</v>
      </c>
      <c r="B1272" s="82" t="s">
        <v>1725</v>
      </c>
      <c r="C1272" s="80">
        <f>SUM(C1273:C1278)</f>
        <v>527</v>
      </c>
    </row>
    <row r="1273" s="111" customFormat="1" ht="17.25" customHeight="1" spans="1:3">
      <c r="A1273" s="81">
        <v>2240201</v>
      </c>
      <c r="B1273" s="81" t="s">
        <v>762</v>
      </c>
      <c r="C1273" s="83"/>
    </row>
    <row r="1274" s="111" customFormat="1" ht="17.25" customHeight="1" spans="1:3">
      <c r="A1274" s="81">
        <v>2240202</v>
      </c>
      <c r="B1274" s="81" t="s">
        <v>763</v>
      </c>
      <c r="C1274" s="83">
        <v>204</v>
      </c>
    </row>
    <row r="1275" s="111" customFormat="1" ht="17.25" customHeight="1" spans="1:3">
      <c r="A1275" s="81">
        <v>2240203</v>
      </c>
      <c r="B1275" s="81" t="s">
        <v>764</v>
      </c>
      <c r="C1275" s="83"/>
    </row>
    <row r="1276" s="111" customFormat="1" ht="17.25" customHeight="1" spans="1:3">
      <c r="A1276" s="81">
        <v>2240204</v>
      </c>
      <c r="B1276" s="81" t="s">
        <v>1726</v>
      </c>
      <c r="C1276" s="83">
        <v>14</v>
      </c>
    </row>
    <row r="1277" s="111" customFormat="1" ht="17.25" customHeight="1" spans="1:3">
      <c r="A1277" s="81">
        <v>2240250</v>
      </c>
      <c r="B1277" s="81" t="s">
        <v>771</v>
      </c>
      <c r="C1277" s="83"/>
    </row>
    <row r="1278" s="111" customFormat="1" ht="17.25" customHeight="1" spans="1:3">
      <c r="A1278" s="81">
        <v>2240299</v>
      </c>
      <c r="B1278" s="81" t="s">
        <v>1727</v>
      </c>
      <c r="C1278" s="83">
        <v>309</v>
      </c>
    </row>
    <row r="1279" s="111" customFormat="1" ht="17.25" customHeight="1" spans="1:3">
      <c r="A1279" s="81">
        <v>22404</v>
      </c>
      <c r="B1279" s="82" t="s">
        <v>1728</v>
      </c>
      <c r="C1279" s="80">
        <f>SUM(C1280:C1286)</f>
        <v>0</v>
      </c>
    </row>
    <row r="1280" s="111" customFormat="1" ht="17.25" customHeight="1" spans="1:3">
      <c r="A1280" s="81">
        <v>2240401</v>
      </c>
      <c r="B1280" s="81" t="s">
        <v>762</v>
      </c>
      <c r="C1280" s="83"/>
    </row>
    <row r="1281" s="111" customFormat="1" ht="17.25" customHeight="1" spans="1:3">
      <c r="A1281" s="81">
        <v>2240402</v>
      </c>
      <c r="B1281" s="81" t="s">
        <v>763</v>
      </c>
      <c r="C1281" s="83"/>
    </row>
    <row r="1282" s="111" customFormat="1" ht="17.25" customHeight="1" spans="1:3">
      <c r="A1282" s="81">
        <v>2240403</v>
      </c>
      <c r="B1282" s="81" t="s">
        <v>764</v>
      </c>
      <c r="C1282" s="83"/>
    </row>
    <row r="1283" s="111" customFormat="1" ht="17.25" customHeight="1" spans="1:3">
      <c r="A1283" s="81">
        <v>2240404</v>
      </c>
      <c r="B1283" s="81" t="s">
        <v>1729</v>
      </c>
      <c r="C1283" s="83"/>
    </row>
    <row r="1284" s="111" customFormat="1" ht="17.25" customHeight="1" spans="1:3">
      <c r="A1284" s="81">
        <v>2240405</v>
      </c>
      <c r="B1284" s="81" t="s">
        <v>1730</v>
      </c>
      <c r="C1284" s="83"/>
    </row>
    <row r="1285" s="111" customFormat="1" ht="17.25" customHeight="1" spans="1:3">
      <c r="A1285" s="81">
        <v>2240450</v>
      </c>
      <c r="B1285" s="81" t="s">
        <v>771</v>
      </c>
      <c r="C1285" s="83"/>
    </row>
    <row r="1286" s="111" customFormat="1" ht="17.25" customHeight="1" spans="1:3">
      <c r="A1286" s="81">
        <v>2240499</v>
      </c>
      <c r="B1286" s="81" t="s">
        <v>1731</v>
      </c>
      <c r="C1286" s="83"/>
    </row>
    <row r="1287" s="111" customFormat="1" ht="17.25" customHeight="1" spans="1:3">
      <c r="A1287" s="81">
        <v>22405</v>
      </c>
      <c r="B1287" s="82" t="s">
        <v>1732</v>
      </c>
      <c r="C1287" s="80">
        <f>SUM(C1288:C1299)</f>
        <v>0</v>
      </c>
    </row>
    <row r="1288" s="111" customFormat="1" ht="17.25" customHeight="1" spans="1:3">
      <c r="A1288" s="81">
        <v>2240501</v>
      </c>
      <c r="B1288" s="81" t="s">
        <v>762</v>
      </c>
      <c r="C1288" s="83"/>
    </row>
    <row r="1289" s="111" customFormat="1" ht="17.25" customHeight="1" spans="1:3">
      <c r="A1289" s="81">
        <v>2240502</v>
      </c>
      <c r="B1289" s="81" t="s">
        <v>763</v>
      </c>
      <c r="C1289" s="83"/>
    </row>
    <row r="1290" s="111" customFormat="1" ht="17.25" customHeight="1" spans="1:3">
      <c r="A1290" s="81">
        <v>2240503</v>
      </c>
      <c r="B1290" s="81" t="s">
        <v>764</v>
      </c>
      <c r="C1290" s="83"/>
    </row>
    <row r="1291" s="111" customFormat="1" ht="17.25" customHeight="1" spans="1:3">
      <c r="A1291" s="81">
        <v>2240504</v>
      </c>
      <c r="B1291" s="81" t="s">
        <v>1733</v>
      </c>
      <c r="C1291" s="83"/>
    </row>
    <row r="1292" s="111" customFormat="1" ht="17.25" customHeight="1" spans="1:3">
      <c r="A1292" s="81">
        <v>2240505</v>
      </c>
      <c r="B1292" s="81" t="s">
        <v>1734</v>
      </c>
      <c r="C1292" s="83"/>
    </row>
    <row r="1293" s="111" customFormat="1" ht="17.25" customHeight="1" spans="1:3">
      <c r="A1293" s="81">
        <v>2240506</v>
      </c>
      <c r="B1293" s="81" t="s">
        <v>1735</v>
      </c>
      <c r="C1293" s="83"/>
    </row>
    <row r="1294" s="111" customFormat="1" ht="17.25" customHeight="1" spans="1:3">
      <c r="A1294" s="81">
        <v>2240507</v>
      </c>
      <c r="B1294" s="81" t="s">
        <v>1736</v>
      </c>
      <c r="C1294" s="83"/>
    </row>
    <row r="1295" s="111" customFormat="1" ht="17.25" customHeight="1" spans="1:3">
      <c r="A1295" s="81">
        <v>2240508</v>
      </c>
      <c r="B1295" s="81" t="s">
        <v>1737</v>
      </c>
      <c r="C1295" s="83"/>
    </row>
    <row r="1296" s="111" customFormat="1" ht="17.25" customHeight="1" spans="1:3">
      <c r="A1296" s="81">
        <v>2240509</v>
      </c>
      <c r="B1296" s="81" t="s">
        <v>1738</v>
      </c>
      <c r="C1296" s="83"/>
    </row>
    <row r="1297" s="111" customFormat="1" ht="17.25" customHeight="1" spans="1:3">
      <c r="A1297" s="81">
        <v>2240510</v>
      </c>
      <c r="B1297" s="81" t="s">
        <v>1739</v>
      </c>
      <c r="C1297" s="83"/>
    </row>
    <row r="1298" s="111" customFormat="1" ht="17.25" customHeight="1" spans="1:3">
      <c r="A1298" s="81">
        <v>2240550</v>
      </c>
      <c r="B1298" s="81" t="s">
        <v>1740</v>
      </c>
      <c r="C1298" s="83"/>
    </row>
    <row r="1299" s="111" customFormat="1" ht="17.25" customHeight="1" spans="1:3">
      <c r="A1299" s="81">
        <v>2240599</v>
      </c>
      <c r="B1299" s="81" t="s">
        <v>1741</v>
      </c>
      <c r="C1299" s="83"/>
    </row>
    <row r="1300" s="111" customFormat="1" ht="17.25" customHeight="1" spans="1:3">
      <c r="A1300" s="81">
        <v>22406</v>
      </c>
      <c r="B1300" s="82" t="s">
        <v>1742</v>
      </c>
      <c r="C1300" s="80">
        <f>SUM(C1301:C1303)</f>
        <v>759</v>
      </c>
    </row>
    <row r="1301" s="111" customFormat="1" ht="17.25" customHeight="1" spans="1:3">
      <c r="A1301" s="81">
        <v>2240601</v>
      </c>
      <c r="B1301" s="81" t="s">
        <v>1743</v>
      </c>
      <c r="C1301" s="83">
        <v>615</v>
      </c>
    </row>
    <row r="1302" s="111" customFormat="1" ht="17.25" customHeight="1" spans="1:3">
      <c r="A1302" s="81">
        <v>2240602</v>
      </c>
      <c r="B1302" s="81" t="s">
        <v>1744</v>
      </c>
      <c r="C1302" s="83">
        <v>20</v>
      </c>
    </row>
    <row r="1303" s="111" customFormat="1" ht="17.25" customHeight="1" spans="1:3">
      <c r="A1303" s="81">
        <v>2240699</v>
      </c>
      <c r="B1303" s="81" t="s">
        <v>1745</v>
      </c>
      <c r="C1303" s="83">
        <v>124</v>
      </c>
    </row>
    <row r="1304" s="111" customFormat="1" ht="17.25" customHeight="1" spans="1:3">
      <c r="A1304" s="81">
        <v>22407</v>
      </c>
      <c r="B1304" s="82" t="s">
        <v>1746</v>
      </c>
      <c r="C1304" s="80">
        <f>SUM(C1305:C1307)</f>
        <v>657</v>
      </c>
    </row>
    <row r="1305" s="111" customFormat="1" ht="17.25" customHeight="1" spans="1:3">
      <c r="A1305" s="81">
        <v>2240703</v>
      </c>
      <c r="B1305" s="81" t="s">
        <v>1747</v>
      </c>
      <c r="C1305" s="83">
        <v>544</v>
      </c>
    </row>
    <row r="1306" s="111" customFormat="1" ht="17.25" customHeight="1" spans="1:3">
      <c r="A1306" s="81">
        <v>2240704</v>
      </c>
      <c r="B1306" s="81" t="s">
        <v>1748</v>
      </c>
      <c r="C1306" s="83">
        <v>12</v>
      </c>
    </row>
    <row r="1307" s="111" customFormat="1" ht="17.25" customHeight="1" spans="1:3">
      <c r="A1307" s="81">
        <v>2240799</v>
      </c>
      <c r="B1307" s="81" t="s">
        <v>1749</v>
      </c>
      <c r="C1307" s="83">
        <v>101</v>
      </c>
    </row>
    <row r="1308" s="111" customFormat="1" ht="17.25" customHeight="1" spans="1:3">
      <c r="A1308" s="81">
        <v>22499</v>
      </c>
      <c r="B1308" s="82" t="s">
        <v>1750</v>
      </c>
      <c r="C1308" s="80">
        <f t="shared" ref="C1308:C1311" si="1">C1309</f>
        <v>20</v>
      </c>
    </row>
    <row r="1309" s="111" customFormat="1" ht="17.25" customHeight="1" spans="1:3">
      <c r="A1309" s="81">
        <v>2249999</v>
      </c>
      <c r="B1309" s="81" t="s">
        <v>1751</v>
      </c>
      <c r="C1309" s="83">
        <v>20</v>
      </c>
    </row>
    <row r="1310" s="111" customFormat="1" ht="17.25" customHeight="1" spans="1:3">
      <c r="A1310" s="81">
        <v>229</v>
      </c>
      <c r="B1310" s="82" t="s">
        <v>1752</v>
      </c>
      <c r="C1310" s="80">
        <f t="shared" si="1"/>
        <v>6853</v>
      </c>
    </row>
    <row r="1311" s="111" customFormat="1" ht="17.25" customHeight="1" spans="1:3">
      <c r="A1311" s="81">
        <v>22999</v>
      </c>
      <c r="B1311" s="82" t="s">
        <v>1753</v>
      </c>
      <c r="C1311" s="80">
        <f t="shared" si="1"/>
        <v>6853</v>
      </c>
    </row>
    <row r="1312" s="111" customFormat="1" ht="17.25" customHeight="1" spans="1:3">
      <c r="A1312" s="81">
        <v>2299999</v>
      </c>
      <c r="B1312" s="81" t="s">
        <v>1754</v>
      </c>
      <c r="C1312" s="83">
        <v>6853</v>
      </c>
    </row>
    <row r="1313" s="111" customFormat="1" ht="17.25" customHeight="1" spans="1:3">
      <c r="A1313" s="81">
        <v>232</v>
      </c>
      <c r="B1313" s="82" t="s">
        <v>1755</v>
      </c>
      <c r="C1313" s="80">
        <f>SUM(C1314,C1316,C1321)</f>
        <v>5159</v>
      </c>
    </row>
    <row r="1314" s="111" customFormat="1" ht="17.25" customHeight="1" spans="1:3">
      <c r="A1314" s="81">
        <v>23201</v>
      </c>
      <c r="B1314" s="82" t="s">
        <v>1756</v>
      </c>
      <c r="C1314" s="80">
        <f>C1315</f>
        <v>0</v>
      </c>
    </row>
    <row r="1315" s="111" customFormat="1" ht="17.25" customHeight="1" spans="1:3">
      <c r="A1315" s="81">
        <v>2320101</v>
      </c>
      <c r="B1315" s="81" t="s">
        <v>1757</v>
      </c>
      <c r="C1315" s="83"/>
    </row>
    <row r="1316" s="111" customFormat="1" ht="17.25" customHeight="1" spans="1:3">
      <c r="A1316" s="81">
        <v>23202</v>
      </c>
      <c r="B1316" s="82" t="s">
        <v>1758</v>
      </c>
      <c r="C1316" s="80">
        <f>SUM(C1317:C1320)</f>
        <v>0</v>
      </c>
    </row>
    <row r="1317" s="111" customFormat="1" ht="17.25" customHeight="1" spans="1:3">
      <c r="A1317" s="81">
        <v>2320201</v>
      </c>
      <c r="B1317" s="81" t="s">
        <v>1759</v>
      </c>
      <c r="C1317" s="83"/>
    </row>
    <row r="1318" s="111" customFormat="1" ht="17.25" customHeight="1" spans="1:3">
      <c r="A1318" s="81">
        <v>2320202</v>
      </c>
      <c r="B1318" s="81" t="s">
        <v>1760</v>
      </c>
      <c r="C1318" s="83"/>
    </row>
    <row r="1319" s="111" customFormat="1" ht="17.25" customHeight="1" spans="1:3">
      <c r="A1319" s="81">
        <v>2320203</v>
      </c>
      <c r="B1319" s="81" t="s">
        <v>1761</v>
      </c>
      <c r="C1319" s="83"/>
    </row>
    <row r="1320" s="111" customFormat="1" ht="17.25" customHeight="1" spans="1:3">
      <c r="A1320" s="81">
        <v>2320299</v>
      </c>
      <c r="B1320" s="81" t="s">
        <v>1762</v>
      </c>
      <c r="C1320" s="83"/>
    </row>
    <row r="1321" s="111" customFormat="1" ht="17.25" customHeight="1" spans="1:3">
      <c r="A1321" s="81">
        <v>23203</v>
      </c>
      <c r="B1321" s="82" t="s">
        <v>1763</v>
      </c>
      <c r="C1321" s="80">
        <f>SUM(C1322:C1325)</f>
        <v>5159</v>
      </c>
    </row>
    <row r="1322" s="111" customFormat="1" ht="17.25" customHeight="1" spans="1:3">
      <c r="A1322" s="81">
        <v>2320301</v>
      </c>
      <c r="B1322" s="81" t="s">
        <v>1764</v>
      </c>
      <c r="C1322" s="83">
        <v>5116</v>
      </c>
    </row>
    <row r="1323" s="111" customFormat="1" ht="17.25" customHeight="1" spans="1:3">
      <c r="A1323" s="81">
        <v>2320302</v>
      </c>
      <c r="B1323" s="81" t="s">
        <v>1765</v>
      </c>
      <c r="C1323" s="83"/>
    </row>
    <row r="1324" s="111" customFormat="1" ht="17.25" customHeight="1" spans="1:3">
      <c r="A1324" s="81">
        <v>2320303</v>
      </c>
      <c r="B1324" s="81" t="s">
        <v>1766</v>
      </c>
      <c r="C1324" s="83">
        <v>43</v>
      </c>
    </row>
    <row r="1325" s="111" customFormat="1" ht="17.25" customHeight="1" spans="1:3">
      <c r="A1325" s="81">
        <v>2320399</v>
      </c>
      <c r="B1325" s="81" t="s">
        <v>1767</v>
      </c>
      <c r="C1325" s="83"/>
    </row>
    <row r="1326" s="111" customFormat="1" ht="17.25" customHeight="1" spans="1:3">
      <c r="A1326" s="81">
        <v>233</v>
      </c>
      <c r="B1326" s="82" t="s">
        <v>1768</v>
      </c>
      <c r="C1326" s="80">
        <f>C1327+C1329+C1331</f>
        <v>0</v>
      </c>
    </row>
    <row r="1327" s="111" customFormat="1" ht="17.25" customHeight="1" spans="1:3">
      <c r="A1327" s="81">
        <v>23301</v>
      </c>
      <c r="B1327" s="82" t="s">
        <v>1769</v>
      </c>
      <c r="C1327" s="80">
        <f t="shared" ref="C1327:C1331" si="2">C1328</f>
        <v>0</v>
      </c>
    </row>
    <row r="1328" s="111" customFormat="1" ht="17.25" customHeight="1" spans="1:3">
      <c r="A1328" s="81">
        <v>2330101</v>
      </c>
      <c r="B1328" s="81" t="s">
        <v>1770</v>
      </c>
      <c r="C1328" s="83"/>
    </row>
    <row r="1329" s="111" customFormat="1" ht="17.25" customHeight="1" spans="1:3">
      <c r="A1329" s="81">
        <v>23302</v>
      </c>
      <c r="B1329" s="82" t="s">
        <v>1771</v>
      </c>
      <c r="C1329" s="80">
        <f t="shared" si="2"/>
        <v>0</v>
      </c>
    </row>
    <row r="1330" s="111" customFormat="1" ht="17.25" customHeight="1" spans="1:3">
      <c r="A1330" s="81">
        <v>2330201</v>
      </c>
      <c r="B1330" s="81" t="s">
        <v>1772</v>
      </c>
      <c r="C1330" s="83"/>
    </row>
    <row r="1331" s="111" customFormat="1" ht="17.25" customHeight="1" spans="1:3">
      <c r="A1331" s="117">
        <v>23303</v>
      </c>
      <c r="B1331" s="118" t="s">
        <v>1773</v>
      </c>
      <c r="C1331" s="80">
        <f t="shared" si="2"/>
        <v>0</v>
      </c>
    </row>
    <row r="1332" s="111" customFormat="1" ht="17.25" customHeight="1" spans="1:3">
      <c r="A1332" s="81">
        <v>2330301</v>
      </c>
      <c r="B1332" s="119" t="s">
        <v>1774</v>
      </c>
      <c r="C1332" s="83"/>
    </row>
  </sheetData>
  <mergeCells count="3">
    <mergeCell ref="A1:C1"/>
    <mergeCell ref="A2:C2"/>
    <mergeCell ref="A3:C3"/>
  </mergeCells>
  <dataValidations count="1">
    <dataValidation type="decimal" operator="between" allowBlank="1" showInputMessage="1" showErrorMessage="1" sqref="C5:C1332">
      <formula1>-99999999999999</formula1>
      <formula2>99999999999999</formula2>
    </dataValidation>
  </dataValidations>
  <printOptions horizontalCentered="1"/>
  <pageMargins left="0.707638888888889" right="0.707638888888889" top="0.354166666666667" bottom="0.313888888888889" header="0.313888888888889" footer="0.313888888888889"/>
  <pageSetup paperSize="9" scale="67" orientation="portrait" horizontalDpi="600"/>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C74"/>
  <sheetViews>
    <sheetView showGridLines="0" showZeros="0" zoomScaleSheetLayoutView="130" topLeftCell="A35" workbookViewId="0">
      <selection activeCell="K18" sqref="K18"/>
    </sheetView>
  </sheetViews>
  <sheetFormatPr defaultColWidth="9" defaultRowHeight="12" outlineLevelCol="2"/>
  <cols>
    <col min="1" max="1" width="23.1666666666667" customWidth="1"/>
    <col min="2" max="2" width="78.8" customWidth="1"/>
    <col min="3" max="3" width="18.2" customWidth="1"/>
  </cols>
  <sheetData>
    <row r="1" ht="23" spans="1:2">
      <c r="A1" s="17" t="s">
        <v>1777</v>
      </c>
      <c r="B1" s="17"/>
    </row>
    <row r="2" ht="13" spans="1:2">
      <c r="A2" s="86"/>
      <c r="B2" s="86"/>
    </row>
    <row r="3" ht="13" spans="1:3">
      <c r="A3" s="86"/>
      <c r="B3" s="86"/>
      <c r="C3" t="s">
        <v>758</v>
      </c>
    </row>
    <row r="4" spans="1:3">
      <c r="A4" s="107" t="s">
        <v>87</v>
      </c>
      <c r="B4" s="108" t="s">
        <v>88</v>
      </c>
      <c r="C4" s="107" t="s">
        <v>1778</v>
      </c>
    </row>
    <row r="5" ht="31" customHeight="1" spans="1:3">
      <c r="A5" s="109"/>
      <c r="B5" s="110"/>
      <c r="C5" s="109"/>
    </row>
    <row r="6" ht="13" spans="1:3">
      <c r="A6" s="88"/>
      <c r="B6" s="79" t="s">
        <v>759</v>
      </c>
      <c r="C6" s="80">
        <f>C7+C12+C23+C31+C38+C42+C45+C49+C54+C60+C64+C69</f>
        <v>105540</v>
      </c>
    </row>
    <row r="7" ht="13" spans="1:3">
      <c r="A7" s="88">
        <v>501</v>
      </c>
      <c r="B7" s="78" t="s">
        <v>1779</v>
      </c>
      <c r="C7" s="80">
        <f>SUM(C8:C11)</f>
        <v>60305</v>
      </c>
    </row>
    <row r="8" ht="13" spans="1:3">
      <c r="A8" s="88">
        <v>50101</v>
      </c>
      <c r="B8" s="88" t="s">
        <v>1780</v>
      </c>
      <c r="C8" s="83">
        <v>41517</v>
      </c>
    </row>
    <row r="9" ht="13" spans="1:3">
      <c r="A9" s="88">
        <v>50102</v>
      </c>
      <c r="B9" s="88" t="s">
        <v>1781</v>
      </c>
      <c r="C9" s="83">
        <v>7857</v>
      </c>
    </row>
    <row r="10" ht="13" spans="1:3">
      <c r="A10" s="88">
        <v>50103</v>
      </c>
      <c r="B10" s="88" t="s">
        <v>1782</v>
      </c>
      <c r="C10" s="83">
        <v>4213</v>
      </c>
    </row>
    <row r="11" ht="13" spans="1:3">
      <c r="A11" s="88">
        <v>50199</v>
      </c>
      <c r="B11" s="88" t="s">
        <v>1783</v>
      </c>
      <c r="C11" s="83">
        <v>6718</v>
      </c>
    </row>
    <row r="12" ht="13" spans="1:3">
      <c r="A12" s="88">
        <v>502</v>
      </c>
      <c r="B12" s="78" t="s">
        <v>1784</v>
      </c>
      <c r="C12" s="80">
        <f>SUM(C13:C22)</f>
        <v>4159</v>
      </c>
    </row>
    <row r="13" ht="13" spans="1:3">
      <c r="A13" s="88">
        <v>50201</v>
      </c>
      <c r="B13" s="88" t="s">
        <v>1785</v>
      </c>
      <c r="C13" s="83">
        <v>1631</v>
      </c>
    </row>
    <row r="14" ht="13" spans="1:3">
      <c r="A14" s="88">
        <v>50202</v>
      </c>
      <c r="B14" s="88" t="s">
        <v>1786</v>
      </c>
      <c r="C14" s="83">
        <v>37</v>
      </c>
    </row>
    <row r="15" ht="13" spans="1:3">
      <c r="A15" s="88">
        <v>50203</v>
      </c>
      <c r="B15" s="88" t="s">
        <v>1787</v>
      </c>
      <c r="C15" s="83">
        <v>28</v>
      </c>
    </row>
    <row r="16" ht="13" spans="1:3">
      <c r="A16" s="88">
        <v>50204</v>
      </c>
      <c r="B16" s="88" t="s">
        <v>1788</v>
      </c>
      <c r="C16" s="83"/>
    </row>
    <row r="17" ht="13" spans="1:3">
      <c r="A17" s="88">
        <v>50205</v>
      </c>
      <c r="B17" s="88" t="s">
        <v>1789</v>
      </c>
      <c r="C17" s="83">
        <v>74</v>
      </c>
    </row>
    <row r="18" ht="13" spans="1:3">
      <c r="A18" s="88">
        <v>50206</v>
      </c>
      <c r="B18" s="88" t="s">
        <v>1790</v>
      </c>
      <c r="C18" s="83">
        <v>362</v>
      </c>
    </row>
    <row r="19" ht="13" spans="1:3">
      <c r="A19" s="88">
        <v>50207</v>
      </c>
      <c r="B19" s="88" t="s">
        <v>1791</v>
      </c>
      <c r="C19" s="83"/>
    </row>
    <row r="20" ht="13" spans="1:3">
      <c r="A20" s="88">
        <v>50208</v>
      </c>
      <c r="B20" s="88" t="s">
        <v>1792</v>
      </c>
      <c r="C20" s="83">
        <v>292</v>
      </c>
    </row>
    <row r="21" ht="13" spans="1:3">
      <c r="A21" s="88">
        <v>50209</v>
      </c>
      <c r="B21" s="88" t="s">
        <v>1793</v>
      </c>
      <c r="C21" s="83">
        <v>39</v>
      </c>
    </row>
    <row r="22" ht="13" spans="1:3">
      <c r="A22" s="88">
        <v>50299</v>
      </c>
      <c r="B22" s="88" t="s">
        <v>1794</v>
      </c>
      <c r="C22" s="83">
        <v>1696</v>
      </c>
    </row>
    <row r="23" ht="13" spans="1:3">
      <c r="A23" s="88">
        <v>503</v>
      </c>
      <c r="B23" s="78" t="s">
        <v>1795</v>
      </c>
      <c r="C23" s="80">
        <f>SUM(C24:C30)</f>
        <v>34</v>
      </c>
    </row>
    <row r="24" ht="13" spans="1:3">
      <c r="A24" s="88">
        <v>50301</v>
      </c>
      <c r="B24" s="88" t="s">
        <v>1796</v>
      </c>
      <c r="C24" s="83"/>
    </row>
    <row r="25" ht="13" spans="1:3">
      <c r="A25" s="88">
        <v>50302</v>
      </c>
      <c r="B25" s="88" t="s">
        <v>1797</v>
      </c>
      <c r="C25" s="83"/>
    </row>
    <row r="26" ht="13" spans="1:3">
      <c r="A26" s="88">
        <v>50303</v>
      </c>
      <c r="B26" s="88" t="s">
        <v>1798</v>
      </c>
      <c r="C26" s="83"/>
    </row>
    <row r="27" ht="13" spans="1:3">
      <c r="A27" s="88">
        <v>50305</v>
      </c>
      <c r="B27" s="88" t="s">
        <v>1799</v>
      </c>
      <c r="C27" s="83">
        <v>2</v>
      </c>
    </row>
    <row r="28" ht="13" spans="1:3">
      <c r="A28" s="88">
        <v>50306</v>
      </c>
      <c r="B28" s="88" t="s">
        <v>1800</v>
      </c>
      <c r="C28" s="83">
        <v>16</v>
      </c>
    </row>
    <row r="29" ht="13" spans="1:3">
      <c r="A29" s="88">
        <v>50307</v>
      </c>
      <c r="B29" s="88" t="s">
        <v>1801</v>
      </c>
      <c r="C29" s="83"/>
    </row>
    <row r="30" ht="13" spans="1:3">
      <c r="A30" s="88">
        <v>50399</v>
      </c>
      <c r="B30" s="88" t="s">
        <v>1802</v>
      </c>
      <c r="C30" s="83">
        <v>16</v>
      </c>
    </row>
    <row r="31" ht="13" spans="1:3">
      <c r="A31" s="88">
        <v>504</v>
      </c>
      <c r="B31" s="78" t="s">
        <v>1803</v>
      </c>
      <c r="C31" s="80">
        <f>SUM(C32:C37)</f>
        <v>0</v>
      </c>
    </row>
    <row r="32" ht="13" spans="1:3">
      <c r="A32" s="88">
        <v>50401</v>
      </c>
      <c r="B32" s="88" t="s">
        <v>1796</v>
      </c>
      <c r="C32" s="83"/>
    </row>
    <row r="33" ht="13" spans="1:3">
      <c r="A33" s="88">
        <v>50402</v>
      </c>
      <c r="B33" s="88" t="s">
        <v>1797</v>
      </c>
      <c r="C33" s="83"/>
    </row>
    <row r="34" ht="13" spans="1:3">
      <c r="A34" s="88">
        <v>50403</v>
      </c>
      <c r="B34" s="88" t="s">
        <v>1798</v>
      </c>
      <c r="C34" s="83"/>
    </row>
    <row r="35" ht="13" spans="1:3">
      <c r="A35" s="88">
        <v>50404</v>
      </c>
      <c r="B35" s="88" t="s">
        <v>1800</v>
      </c>
      <c r="C35" s="83"/>
    </row>
    <row r="36" ht="13" spans="1:3">
      <c r="A36" s="88">
        <v>50405</v>
      </c>
      <c r="B36" s="88" t="s">
        <v>1801</v>
      </c>
      <c r="C36" s="83"/>
    </row>
    <row r="37" ht="13" spans="1:3">
      <c r="A37" s="88">
        <v>50499</v>
      </c>
      <c r="B37" s="88" t="s">
        <v>1802</v>
      </c>
      <c r="C37" s="83"/>
    </row>
    <row r="38" ht="13" spans="1:3">
      <c r="A38" s="88">
        <v>505</v>
      </c>
      <c r="B38" s="78" t="s">
        <v>1804</v>
      </c>
      <c r="C38" s="80">
        <f>SUM(C39:C41)</f>
        <v>33665</v>
      </c>
    </row>
    <row r="39" ht="13" spans="1:3">
      <c r="A39" s="88">
        <v>50501</v>
      </c>
      <c r="B39" s="88" t="s">
        <v>1805</v>
      </c>
      <c r="C39" s="83">
        <v>33324</v>
      </c>
    </row>
    <row r="40" ht="13" spans="1:3">
      <c r="A40" s="88">
        <v>50502</v>
      </c>
      <c r="B40" s="88" t="s">
        <v>1806</v>
      </c>
      <c r="C40" s="83">
        <v>302</v>
      </c>
    </row>
    <row r="41" ht="13" spans="1:3">
      <c r="A41" s="88">
        <v>50599</v>
      </c>
      <c r="B41" s="88" t="s">
        <v>1807</v>
      </c>
      <c r="C41" s="83">
        <v>39</v>
      </c>
    </row>
    <row r="42" ht="13" spans="1:3">
      <c r="A42" s="88">
        <v>506</v>
      </c>
      <c r="B42" s="78" t="s">
        <v>1808</v>
      </c>
      <c r="C42" s="80">
        <f>SUM(C43:C44)</f>
        <v>165</v>
      </c>
    </row>
    <row r="43" ht="13" spans="1:3">
      <c r="A43" s="88">
        <v>50601</v>
      </c>
      <c r="B43" s="88" t="s">
        <v>1809</v>
      </c>
      <c r="C43" s="83">
        <v>165</v>
      </c>
    </row>
    <row r="44" ht="13" spans="1:3">
      <c r="A44" s="88">
        <v>50602</v>
      </c>
      <c r="B44" s="88" t="s">
        <v>1810</v>
      </c>
      <c r="C44" s="83"/>
    </row>
    <row r="45" ht="13" spans="1:3">
      <c r="A45" s="88">
        <v>507</v>
      </c>
      <c r="B45" s="78" t="s">
        <v>1811</v>
      </c>
      <c r="C45" s="80">
        <f>SUM(C46:C48)</f>
        <v>0</v>
      </c>
    </row>
    <row r="46" ht="13" spans="1:3">
      <c r="A46" s="88">
        <v>50701</v>
      </c>
      <c r="B46" s="88" t="s">
        <v>1812</v>
      </c>
      <c r="C46" s="83"/>
    </row>
    <row r="47" ht="13" spans="1:3">
      <c r="A47" s="88">
        <v>50702</v>
      </c>
      <c r="B47" s="88" t="s">
        <v>1813</v>
      </c>
      <c r="C47" s="83"/>
    </row>
    <row r="48" ht="13" spans="1:3">
      <c r="A48" s="88">
        <v>50799</v>
      </c>
      <c r="B48" s="88" t="s">
        <v>1814</v>
      </c>
      <c r="C48" s="83"/>
    </row>
    <row r="49" ht="13" spans="1:3">
      <c r="A49" s="88">
        <v>508</v>
      </c>
      <c r="B49" s="78" t="s">
        <v>1815</v>
      </c>
      <c r="C49" s="80">
        <f>SUM(C50:C53)</f>
        <v>0</v>
      </c>
    </row>
    <row r="50" ht="13" spans="1:3">
      <c r="A50" s="88">
        <v>50803</v>
      </c>
      <c r="B50" s="88" t="s">
        <v>1816</v>
      </c>
      <c r="C50" s="83"/>
    </row>
    <row r="51" ht="13" spans="1:3">
      <c r="A51" s="88">
        <v>50804</v>
      </c>
      <c r="B51" s="88" t="s">
        <v>1817</v>
      </c>
      <c r="C51" s="83"/>
    </row>
    <row r="52" ht="13" spans="1:3">
      <c r="A52" s="88">
        <v>50805</v>
      </c>
      <c r="B52" s="88" t="s">
        <v>1818</v>
      </c>
      <c r="C52" s="83"/>
    </row>
    <row r="53" ht="13" spans="1:3">
      <c r="A53" s="88">
        <v>50899</v>
      </c>
      <c r="B53" s="88" t="s">
        <v>1819</v>
      </c>
      <c r="C53" s="83"/>
    </row>
    <row r="54" ht="13" spans="1:3">
      <c r="A54" s="88">
        <v>509</v>
      </c>
      <c r="B54" s="78" t="s">
        <v>1820</v>
      </c>
      <c r="C54" s="80">
        <f>SUM(C55:C59)</f>
        <v>6961</v>
      </c>
    </row>
    <row r="55" ht="13" spans="1:3">
      <c r="A55" s="88">
        <v>50901</v>
      </c>
      <c r="B55" s="88" t="s">
        <v>1821</v>
      </c>
      <c r="C55" s="83">
        <v>10</v>
      </c>
    </row>
    <row r="56" ht="13" spans="1:3">
      <c r="A56" s="88">
        <v>50902</v>
      </c>
      <c r="B56" s="88" t="s">
        <v>1822</v>
      </c>
      <c r="C56" s="83"/>
    </row>
    <row r="57" ht="13" spans="1:3">
      <c r="A57" s="88">
        <v>50903</v>
      </c>
      <c r="B57" s="88" t="s">
        <v>1823</v>
      </c>
      <c r="C57" s="83"/>
    </row>
    <row r="58" ht="13" spans="1:3">
      <c r="A58" s="88">
        <v>50905</v>
      </c>
      <c r="B58" s="88" t="s">
        <v>1824</v>
      </c>
      <c r="C58" s="83">
        <v>4865</v>
      </c>
    </row>
    <row r="59" ht="13" spans="1:3">
      <c r="A59" s="88">
        <v>50999</v>
      </c>
      <c r="B59" s="88" t="s">
        <v>1825</v>
      </c>
      <c r="C59" s="83">
        <v>2086</v>
      </c>
    </row>
    <row r="60" ht="13" spans="1:3">
      <c r="A60" s="88">
        <v>510</v>
      </c>
      <c r="B60" s="78" t="s">
        <v>1826</v>
      </c>
      <c r="C60" s="80">
        <f>SUM(C61:C63)</f>
        <v>0</v>
      </c>
    </row>
    <row r="61" ht="13" spans="1:3">
      <c r="A61" s="88">
        <v>51002</v>
      </c>
      <c r="B61" s="88" t="s">
        <v>1827</v>
      </c>
      <c r="C61" s="83"/>
    </row>
    <row r="62" ht="13" spans="1:3">
      <c r="A62" s="88">
        <v>51003</v>
      </c>
      <c r="B62" s="88" t="s">
        <v>1154</v>
      </c>
      <c r="C62" s="83"/>
    </row>
    <row r="63" ht="13" spans="1:3">
      <c r="A63" s="88">
        <v>51004</v>
      </c>
      <c r="B63" s="88" t="s">
        <v>1828</v>
      </c>
      <c r="C63" s="83"/>
    </row>
    <row r="64" ht="13" spans="1:3">
      <c r="A64" s="88">
        <v>511</v>
      </c>
      <c r="B64" s="78" t="s">
        <v>1829</v>
      </c>
      <c r="C64" s="80">
        <f>SUM(C65:C68)</f>
        <v>0</v>
      </c>
    </row>
    <row r="65" ht="13" spans="1:3">
      <c r="A65" s="88">
        <v>51101</v>
      </c>
      <c r="B65" s="88" t="s">
        <v>1830</v>
      </c>
      <c r="C65" s="83"/>
    </row>
    <row r="66" ht="13" spans="1:3">
      <c r="A66" s="88">
        <v>51102</v>
      </c>
      <c r="B66" s="88" t="s">
        <v>1831</v>
      </c>
      <c r="C66" s="83"/>
    </row>
    <row r="67" ht="13" spans="1:3">
      <c r="A67" s="88">
        <v>51103</v>
      </c>
      <c r="B67" s="88" t="s">
        <v>1832</v>
      </c>
      <c r="C67" s="83"/>
    </row>
    <row r="68" ht="13" spans="1:3">
      <c r="A68" s="88">
        <v>51104</v>
      </c>
      <c r="B68" s="88" t="s">
        <v>1833</v>
      </c>
      <c r="C68" s="83"/>
    </row>
    <row r="69" ht="13" spans="1:3">
      <c r="A69" s="88">
        <v>599</v>
      </c>
      <c r="B69" s="78" t="s">
        <v>1834</v>
      </c>
      <c r="C69" s="80">
        <f>SUM(C70:C74)</f>
        <v>251</v>
      </c>
    </row>
    <row r="70" ht="13" spans="1:3">
      <c r="A70" s="88">
        <v>59907</v>
      </c>
      <c r="B70" s="88" t="s">
        <v>1835</v>
      </c>
      <c r="C70" s="83"/>
    </row>
    <row r="71" ht="13" spans="1:3">
      <c r="A71" s="88">
        <v>59908</v>
      </c>
      <c r="B71" s="88" t="s">
        <v>1836</v>
      </c>
      <c r="C71" s="83"/>
    </row>
    <row r="72" ht="13" spans="1:3">
      <c r="A72" s="88">
        <v>59909</v>
      </c>
      <c r="B72" s="88" t="s">
        <v>1837</v>
      </c>
      <c r="C72" s="83"/>
    </row>
    <row r="73" ht="13" spans="1:3">
      <c r="A73" s="88">
        <v>59910</v>
      </c>
      <c r="B73" s="88" t="s">
        <v>1838</v>
      </c>
      <c r="C73" s="83"/>
    </row>
    <row r="74" ht="13" spans="1:3">
      <c r="A74" s="88">
        <v>59999</v>
      </c>
      <c r="B74" s="88" t="s">
        <v>1616</v>
      </c>
      <c r="C74" s="83">
        <v>251</v>
      </c>
    </row>
  </sheetData>
  <mergeCells count="4">
    <mergeCell ref="A1:B1"/>
    <mergeCell ref="A4:A5"/>
    <mergeCell ref="B4:B5"/>
    <mergeCell ref="C4:C5"/>
  </mergeCells>
  <dataValidations count="1">
    <dataValidation type="decimal" operator="between" allowBlank="1" showInputMessage="1" showErrorMessage="1" sqref="C6:C74">
      <formula1>-99999999999999</formula1>
      <formula2>99999999999999</formula2>
    </dataValidation>
  </dataValidations>
  <printOptions horizontalCentered="1"/>
  <pageMargins left="0.707638888888889" right="0.707638888888889" top="0.354166666666667" bottom="0.313888888888889" header="0.313888888888889" footer="0.313888888888889"/>
  <pageSetup paperSize="9" scale="70" orientation="portrait" horizontalDpi="600"/>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B71"/>
  <sheetViews>
    <sheetView showGridLines="0" showZeros="0" workbookViewId="0">
      <selection activeCell="I17" sqref="H17:I17"/>
    </sheetView>
  </sheetViews>
  <sheetFormatPr defaultColWidth="9" defaultRowHeight="12" outlineLevelCol="1"/>
  <cols>
    <col min="1" max="1" width="78.3333333333333" customWidth="1"/>
    <col min="2" max="2" width="40.1222222222222" customWidth="1"/>
  </cols>
  <sheetData>
    <row r="1" ht="44" customHeight="1" spans="1:2">
      <c r="A1" s="105" t="s">
        <v>1839</v>
      </c>
      <c r="B1" s="105"/>
    </row>
    <row r="2" ht="13" spans="1:2">
      <c r="A2" s="18"/>
      <c r="B2" s="18"/>
    </row>
    <row r="3" ht="13" spans="1:2">
      <c r="A3" s="18" t="s">
        <v>758</v>
      </c>
      <c r="B3" s="18"/>
    </row>
    <row r="4" ht="13" spans="1:2">
      <c r="A4" s="19" t="s">
        <v>1840</v>
      </c>
      <c r="B4" s="19" t="s">
        <v>1841</v>
      </c>
    </row>
    <row r="5" ht="13" spans="1:2">
      <c r="A5" s="89" t="s">
        <v>90</v>
      </c>
      <c r="B5" s="80">
        <f>'[1]L01'!C5</f>
        <v>58355</v>
      </c>
    </row>
    <row r="6" ht="13" spans="1:2">
      <c r="A6" s="89" t="s">
        <v>1842</v>
      </c>
      <c r="B6" s="80">
        <f>SUM(B7,B14,B50)</f>
        <v>172270</v>
      </c>
    </row>
    <row r="7" ht="13" spans="1:2">
      <c r="A7" s="89" t="s">
        <v>1843</v>
      </c>
      <c r="B7" s="80">
        <f>SUM(B8:B13)</f>
        <v>3805</v>
      </c>
    </row>
    <row r="8" ht="13" spans="1:2">
      <c r="A8" s="90" t="s">
        <v>1844</v>
      </c>
      <c r="B8" s="24">
        <v>282</v>
      </c>
    </row>
    <row r="9" ht="13" spans="1:2">
      <c r="A9" s="90" t="s">
        <v>1845</v>
      </c>
      <c r="B9" s="24">
        <v>874</v>
      </c>
    </row>
    <row r="10" ht="13" spans="1:2">
      <c r="A10" s="90" t="s">
        <v>1846</v>
      </c>
      <c r="B10" s="24">
        <v>1245</v>
      </c>
    </row>
    <row r="11" ht="13" spans="1:2">
      <c r="A11" s="90" t="s">
        <v>1847</v>
      </c>
      <c r="B11" s="24">
        <v>4</v>
      </c>
    </row>
    <row r="12" ht="13" spans="1:2">
      <c r="A12" s="90" t="s">
        <v>1848</v>
      </c>
      <c r="B12" s="24">
        <v>988</v>
      </c>
    </row>
    <row r="13" ht="13" spans="1:2">
      <c r="A13" s="90" t="s">
        <v>1849</v>
      </c>
      <c r="B13" s="24">
        <v>412</v>
      </c>
    </row>
    <row r="14" ht="13" spans="1:2">
      <c r="A14" s="89" t="s">
        <v>1850</v>
      </c>
      <c r="B14" s="80">
        <f>SUM(B15:B49)</f>
        <v>154680</v>
      </c>
    </row>
    <row r="15" ht="13" spans="1:2">
      <c r="A15" s="90" t="s">
        <v>1851</v>
      </c>
      <c r="B15" s="24">
        <v>66</v>
      </c>
    </row>
    <row r="16" ht="13" spans="1:2">
      <c r="A16" s="90" t="s">
        <v>1852</v>
      </c>
      <c r="B16" s="24">
        <v>47112</v>
      </c>
    </row>
    <row r="17" ht="13" spans="1:2">
      <c r="A17" s="90" t="s">
        <v>1853</v>
      </c>
      <c r="B17" s="24">
        <v>16593</v>
      </c>
    </row>
    <row r="18" ht="13" spans="1:2">
      <c r="A18" s="90" t="s">
        <v>1854</v>
      </c>
      <c r="B18" s="24">
        <v>2128</v>
      </c>
    </row>
    <row r="19" ht="13" spans="1:2">
      <c r="A19" s="90" t="s">
        <v>1855</v>
      </c>
      <c r="B19" s="24"/>
    </row>
    <row r="20" ht="13" spans="1:2">
      <c r="A20" s="90" t="s">
        <v>1856</v>
      </c>
      <c r="B20" s="24">
        <v>47</v>
      </c>
    </row>
    <row r="21" ht="13" spans="1:2">
      <c r="A21" s="90" t="s">
        <v>1857</v>
      </c>
      <c r="B21" s="24">
        <v>581</v>
      </c>
    </row>
    <row r="22" ht="13" spans="1:2">
      <c r="A22" s="90" t="s">
        <v>1858</v>
      </c>
      <c r="B22" s="24">
        <v>6540</v>
      </c>
    </row>
    <row r="23" ht="13" spans="1:2">
      <c r="A23" s="90" t="s">
        <v>1859</v>
      </c>
      <c r="B23" s="24">
        <v>7640</v>
      </c>
    </row>
    <row r="24" ht="13" spans="1:2">
      <c r="A24" s="90" t="s">
        <v>1860</v>
      </c>
      <c r="B24" s="24">
        <v>140</v>
      </c>
    </row>
    <row r="25" ht="13" spans="1:2">
      <c r="A25" s="90" t="s">
        <v>1861</v>
      </c>
      <c r="B25" s="24">
        <v>5051</v>
      </c>
    </row>
    <row r="26" ht="13" spans="1:2">
      <c r="A26" s="90" t="s">
        <v>1862</v>
      </c>
      <c r="B26" s="24"/>
    </row>
    <row r="27" ht="13" spans="1:2">
      <c r="A27" s="90" t="s">
        <v>1863</v>
      </c>
      <c r="B27" s="24">
        <v>10379</v>
      </c>
    </row>
    <row r="28" ht="13" spans="1:2">
      <c r="A28" s="90" t="s">
        <v>1864</v>
      </c>
      <c r="B28" s="24">
        <v>30</v>
      </c>
    </row>
    <row r="29" ht="13" spans="1:2">
      <c r="A29" s="90" t="s">
        <v>1865</v>
      </c>
      <c r="B29" s="24"/>
    </row>
    <row r="30" ht="13" spans="1:2">
      <c r="A30" s="90" t="s">
        <v>1866</v>
      </c>
      <c r="B30" s="24"/>
    </row>
    <row r="31" ht="13" spans="1:2">
      <c r="A31" s="90" t="s">
        <v>1867</v>
      </c>
      <c r="B31" s="24">
        <v>887</v>
      </c>
    </row>
    <row r="32" ht="13" spans="1:2">
      <c r="A32" s="90" t="s">
        <v>1868</v>
      </c>
      <c r="B32" s="24">
        <v>13964</v>
      </c>
    </row>
    <row r="33" ht="13" spans="1:2">
      <c r="A33" s="90" t="s">
        <v>1869</v>
      </c>
      <c r="B33" s="24">
        <v>164</v>
      </c>
    </row>
    <row r="34" ht="13" spans="1:2">
      <c r="A34" s="90" t="s">
        <v>1870</v>
      </c>
      <c r="B34" s="24">
        <v>1412</v>
      </c>
    </row>
    <row r="35" ht="13" spans="1:2">
      <c r="A35" s="90" t="s">
        <v>1871</v>
      </c>
      <c r="B35" s="24">
        <v>15003</v>
      </c>
    </row>
    <row r="36" ht="13" spans="1:2">
      <c r="A36" s="90" t="s">
        <v>1872</v>
      </c>
      <c r="B36" s="24">
        <v>4310</v>
      </c>
    </row>
    <row r="37" ht="13" spans="1:2">
      <c r="A37" s="90" t="s">
        <v>1873</v>
      </c>
      <c r="B37" s="24">
        <v>1050</v>
      </c>
    </row>
    <row r="38" ht="13" spans="1:2">
      <c r="A38" s="90" t="s">
        <v>1874</v>
      </c>
      <c r="B38" s="24"/>
    </row>
    <row r="39" ht="13" spans="1:2">
      <c r="A39" s="90" t="s">
        <v>1875</v>
      </c>
      <c r="B39" s="24">
        <v>15641</v>
      </c>
    </row>
    <row r="40" ht="13" spans="1:2">
      <c r="A40" s="90" t="s">
        <v>1876</v>
      </c>
      <c r="B40" s="24">
        <v>3262</v>
      </c>
    </row>
    <row r="41" ht="13" spans="1:2">
      <c r="A41" s="90" t="s">
        <v>1877</v>
      </c>
      <c r="B41" s="24"/>
    </row>
    <row r="42" ht="13" spans="1:2">
      <c r="A42" s="90" t="s">
        <v>1878</v>
      </c>
      <c r="B42" s="24"/>
    </row>
    <row r="43" ht="13" spans="1:2">
      <c r="A43" s="90" t="s">
        <v>1879</v>
      </c>
      <c r="B43" s="24"/>
    </row>
    <row r="44" ht="13" spans="1:2">
      <c r="A44" s="90" t="s">
        <v>1880</v>
      </c>
      <c r="B44" s="24"/>
    </row>
    <row r="45" ht="13" spans="1:2">
      <c r="A45" s="90" t="s">
        <v>1881</v>
      </c>
      <c r="B45" s="24">
        <v>1135</v>
      </c>
    </row>
    <row r="46" ht="13" spans="1:2">
      <c r="A46" s="90" t="s">
        <v>1882</v>
      </c>
      <c r="B46" s="24">
        <v>136</v>
      </c>
    </row>
    <row r="47" ht="13" spans="1:2">
      <c r="A47" s="90" t="s">
        <v>1883</v>
      </c>
      <c r="B47" s="24">
        <v>388</v>
      </c>
    </row>
    <row r="48" ht="13" spans="1:2">
      <c r="A48" s="90" t="s">
        <v>1884</v>
      </c>
      <c r="B48" s="24"/>
    </row>
    <row r="49" ht="13" spans="1:2">
      <c r="A49" s="90" t="s">
        <v>1885</v>
      </c>
      <c r="B49" s="24">
        <v>1021</v>
      </c>
    </row>
    <row r="50" ht="13" spans="1:2">
      <c r="A50" s="89" t="s">
        <v>1886</v>
      </c>
      <c r="B50" s="80">
        <f>SUM(B51:B71)</f>
        <v>13785</v>
      </c>
    </row>
    <row r="51" ht="13" spans="1:2">
      <c r="A51" s="90" t="s">
        <v>1887</v>
      </c>
      <c r="B51" s="24">
        <v>1716</v>
      </c>
    </row>
    <row r="52" ht="13" spans="1:2">
      <c r="A52" s="90" t="s">
        <v>1888</v>
      </c>
      <c r="B52" s="24"/>
    </row>
    <row r="53" ht="13" spans="1:2">
      <c r="A53" s="90" t="s">
        <v>1889</v>
      </c>
      <c r="B53" s="24"/>
    </row>
    <row r="54" ht="13" spans="1:2">
      <c r="A54" s="90" t="s">
        <v>1890</v>
      </c>
      <c r="B54" s="24">
        <v>32</v>
      </c>
    </row>
    <row r="55" ht="13" spans="1:2">
      <c r="A55" s="90" t="s">
        <v>1891</v>
      </c>
      <c r="B55" s="24">
        <v>189</v>
      </c>
    </row>
    <row r="56" ht="13" spans="1:2">
      <c r="A56" s="90" t="s">
        <v>1892</v>
      </c>
      <c r="B56" s="24">
        <v>38</v>
      </c>
    </row>
    <row r="57" ht="13" spans="1:2">
      <c r="A57" s="90" t="s">
        <v>1893</v>
      </c>
      <c r="B57" s="24">
        <v>-105</v>
      </c>
    </row>
    <row r="58" ht="13" spans="1:2">
      <c r="A58" s="90" t="s">
        <v>1894</v>
      </c>
      <c r="B58" s="24">
        <v>129</v>
      </c>
    </row>
    <row r="59" ht="13" spans="1:2">
      <c r="A59" s="90" t="s">
        <v>1895</v>
      </c>
      <c r="B59" s="24">
        <v>274</v>
      </c>
    </row>
    <row r="60" ht="13" spans="1:2">
      <c r="A60" s="90" t="s">
        <v>1896</v>
      </c>
      <c r="B60" s="24">
        <v>1823</v>
      </c>
    </row>
    <row r="61" ht="13" spans="1:2">
      <c r="A61" s="90" t="s">
        <v>1897</v>
      </c>
      <c r="B61" s="24"/>
    </row>
    <row r="62" ht="13" spans="1:2">
      <c r="A62" s="90" t="s">
        <v>1898</v>
      </c>
      <c r="B62" s="24">
        <v>3518</v>
      </c>
    </row>
    <row r="63" ht="13" spans="1:2">
      <c r="A63" s="90" t="s">
        <v>1899</v>
      </c>
      <c r="B63" s="24">
        <v>1535</v>
      </c>
    </row>
    <row r="64" ht="13" spans="1:2">
      <c r="A64" s="90" t="s">
        <v>1900</v>
      </c>
      <c r="B64" s="24">
        <v>355</v>
      </c>
    </row>
    <row r="65" ht="13" spans="1:2">
      <c r="A65" s="90" t="s">
        <v>1901</v>
      </c>
      <c r="B65" s="24">
        <v>244</v>
      </c>
    </row>
    <row r="66" ht="13" spans="1:2">
      <c r="A66" s="90" t="s">
        <v>1902</v>
      </c>
      <c r="B66" s="24">
        <v>3</v>
      </c>
    </row>
    <row r="67" ht="13" spans="1:2">
      <c r="A67" s="106" t="s">
        <v>1903</v>
      </c>
      <c r="B67" s="24">
        <v>524</v>
      </c>
    </row>
    <row r="68" ht="13" spans="1:2">
      <c r="A68" s="90" t="s">
        <v>1904</v>
      </c>
      <c r="B68" s="24">
        <v>591</v>
      </c>
    </row>
    <row r="69" ht="13" spans="1:2">
      <c r="A69" s="90" t="s">
        <v>1905</v>
      </c>
      <c r="B69" s="24">
        <v>32</v>
      </c>
    </row>
    <row r="70" ht="13" spans="1:2">
      <c r="A70" s="90" t="s">
        <v>1906</v>
      </c>
      <c r="B70" s="24">
        <v>2889</v>
      </c>
    </row>
    <row r="71" ht="13" spans="1:2">
      <c r="A71" s="90" t="s">
        <v>1907</v>
      </c>
      <c r="B71" s="24">
        <v>-2</v>
      </c>
    </row>
  </sheetData>
  <mergeCells count="3">
    <mergeCell ref="A1:B1"/>
    <mergeCell ref="A2:B2"/>
    <mergeCell ref="A3:B3"/>
  </mergeCells>
  <dataValidations count="1">
    <dataValidation type="decimal" operator="between" allowBlank="1" showInputMessage="1" showErrorMessage="1" sqref="B5:B71">
      <formula1>-99999999999999</formula1>
      <formula2>99999999999999</formula2>
    </dataValidation>
  </dataValidations>
  <printOptions horizontalCentered="1"/>
  <pageMargins left="0.707638888888889" right="0.707638888888889" top="0.354166666666667" bottom="0.313888888888889" header="0.313888888888889" footer="0.313888888888889"/>
  <pageSetup paperSize="9" scale="7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IZ9"/>
  <sheetViews>
    <sheetView showGridLines="0" showZeros="0" workbookViewId="0">
      <selection activeCell="L16" sqref="L16"/>
    </sheetView>
  </sheetViews>
  <sheetFormatPr defaultColWidth="9" defaultRowHeight="12"/>
  <cols>
    <col min="1" max="1" width="14.3777777777778" customWidth="1"/>
    <col min="2" max="2" width="10.3777777777778" customWidth="1"/>
    <col min="3" max="4" width="15.1222222222222" customWidth="1"/>
    <col min="5" max="5" width="10.3777777777778" customWidth="1"/>
    <col min="6" max="7" width="15.1222222222222" customWidth="1"/>
    <col min="8" max="8" width="10.3777777777778" customWidth="1"/>
    <col min="9" max="10" width="15.1222222222222" customWidth="1"/>
    <col min="11" max="13" width="10.3777777777778" customWidth="1"/>
    <col min="14" max="14" width="5.62222222222222" customWidth="1"/>
    <col min="15" max="15" width="10.3777777777778" customWidth="1"/>
    <col min="16" max="16" width="13" customWidth="1"/>
    <col min="17" max="17" width="7.83333333333333" customWidth="1"/>
  </cols>
  <sheetData>
    <row r="1" ht="19.5" customHeight="1" spans="1:16">
      <c r="A1" s="43" t="s">
        <v>1908</v>
      </c>
      <c r="B1" s="44"/>
      <c r="C1" s="44"/>
      <c r="D1" s="44"/>
      <c r="E1" s="44"/>
      <c r="F1" s="44"/>
      <c r="G1" s="44"/>
      <c r="H1" s="44"/>
      <c r="I1" s="44"/>
      <c r="J1" s="44"/>
      <c r="K1" s="44"/>
      <c r="L1" s="44"/>
      <c r="M1" s="44"/>
      <c r="N1" s="44"/>
      <c r="O1" s="44"/>
      <c r="P1" s="44"/>
    </row>
    <row r="2" ht="33" customHeight="1" spans="1:260">
      <c r="A2" s="45"/>
      <c r="B2" s="96"/>
      <c r="C2" s="96"/>
      <c r="D2" s="96"/>
      <c r="E2" s="96"/>
      <c r="F2" s="96"/>
      <c r="G2" s="96"/>
      <c r="H2" s="96"/>
      <c r="I2" s="96"/>
      <c r="J2" s="102"/>
      <c r="K2" s="96"/>
      <c r="L2" s="96"/>
      <c r="M2" s="96"/>
      <c r="N2" s="96"/>
      <c r="O2" s="96"/>
      <c r="P2" s="103" t="s">
        <v>1909</v>
      </c>
      <c r="Q2" s="50"/>
      <c r="R2" s="63"/>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c r="IR2" s="50"/>
      <c r="IS2" s="50"/>
      <c r="IT2" s="50"/>
      <c r="IU2" s="50"/>
      <c r="IV2" s="50"/>
      <c r="IW2" s="50"/>
      <c r="IX2" s="50"/>
      <c r="IY2" s="50"/>
      <c r="IZ2" s="50"/>
    </row>
    <row r="3" ht="19.5" customHeight="1" spans="1:260">
      <c r="A3" s="51" t="s">
        <v>1910</v>
      </c>
      <c r="B3" s="97" t="s">
        <v>1911</v>
      </c>
      <c r="C3" s="98"/>
      <c r="D3" s="99"/>
      <c r="E3" s="97" t="s">
        <v>1912</v>
      </c>
      <c r="F3" s="98"/>
      <c r="G3" s="99"/>
      <c r="H3" s="97" t="s">
        <v>1913</v>
      </c>
      <c r="I3" s="98"/>
      <c r="J3" s="99"/>
      <c r="K3" s="97" t="s">
        <v>1914</v>
      </c>
      <c r="L3" s="98"/>
      <c r="M3" s="99"/>
      <c r="N3" s="97" t="s">
        <v>1915</v>
      </c>
      <c r="O3" s="98"/>
      <c r="P3" s="99"/>
      <c r="Q3" s="54"/>
      <c r="R3" s="6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c r="EV3" s="54"/>
      <c r="EW3" s="54"/>
      <c r="EX3" s="54"/>
      <c r="EY3" s="54"/>
      <c r="EZ3" s="54"/>
      <c r="FA3" s="54"/>
      <c r="FB3" s="54"/>
      <c r="FC3" s="54"/>
      <c r="FD3" s="54"/>
      <c r="FE3" s="54"/>
      <c r="FF3" s="54"/>
      <c r="FG3" s="54"/>
      <c r="FH3" s="54"/>
      <c r="FI3" s="54"/>
      <c r="FJ3" s="54"/>
      <c r="FK3" s="54"/>
      <c r="FL3" s="54"/>
      <c r="FM3" s="54"/>
      <c r="FN3" s="54"/>
      <c r="FO3" s="54"/>
      <c r="FP3" s="54"/>
      <c r="FQ3" s="54"/>
      <c r="FR3" s="54"/>
      <c r="FS3" s="54"/>
      <c r="FT3" s="54"/>
      <c r="FU3" s="54"/>
      <c r="FV3" s="54"/>
      <c r="FW3" s="54"/>
      <c r="FX3" s="54"/>
      <c r="FY3" s="54"/>
      <c r="FZ3" s="54"/>
      <c r="GA3" s="54"/>
      <c r="GB3" s="54"/>
      <c r="GC3" s="54"/>
      <c r="GD3" s="54"/>
      <c r="GE3" s="54"/>
      <c r="GF3" s="54"/>
      <c r="GG3" s="54"/>
      <c r="GH3" s="54"/>
      <c r="GI3" s="54"/>
      <c r="GJ3" s="54"/>
      <c r="GK3" s="54"/>
      <c r="GL3" s="54"/>
      <c r="GM3" s="54"/>
      <c r="GN3" s="54"/>
      <c r="GO3" s="54"/>
      <c r="GP3" s="54"/>
      <c r="GQ3" s="54"/>
      <c r="GR3" s="54"/>
      <c r="GS3" s="54"/>
      <c r="GT3" s="54"/>
      <c r="GU3" s="54"/>
      <c r="GV3" s="54"/>
      <c r="GW3" s="54"/>
      <c r="GX3" s="54"/>
      <c r="GY3" s="54"/>
      <c r="GZ3" s="54"/>
      <c r="HA3" s="54"/>
      <c r="HB3" s="54"/>
      <c r="HC3" s="54"/>
      <c r="HD3" s="54"/>
      <c r="HE3" s="54"/>
      <c r="HF3" s="54"/>
      <c r="HG3" s="54"/>
      <c r="HH3" s="54"/>
      <c r="HI3" s="54"/>
      <c r="HJ3" s="54"/>
      <c r="HK3" s="54"/>
      <c r="HL3" s="54"/>
      <c r="HM3" s="54"/>
      <c r="HN3" s="54"/>
      <c r="HO3" s="54"/>
      <c r="HP3" s="54"/>
      <c r="HQ3" s="54"/>
      <c r="HR3" s="54"/>
      <c r="HS3" s="54"/>
      <c r="HT3" s="54"/>
      <c r="HU3" s="54"/>
      <c r="HV3" s="54"/>
      <c r="HW3" s="54"/>
      <c r="HX3" s="54"/>
      <c r="HY3" s="54"/>
      <c r="HZ3" s="54"/>
      <c r="IA3" s="54"/>
      <c r="IB3" s="54"/>
      <c r="IC3" s="54"/>
      <c r="ID3" s="54"/>
      <c r="IE3" s="54"/>
      <c r="IF3" s="54"/>
      <c r="IG3" s="54"/>
      <c r="IH3" s="54"/>
      <c r="II3" s="54"/>
      <c r="IJ3" s="54"/>
      <c r="IK3" s="54"/>
      <c r="IL3" s="54"/>
      <c r="IM3" s="54"/>
      <c r="IN3" s="54"/>
      <c r="IO3" s="54"/>
      <c r="IP3" s="54"/>
      <c r="IQ3" s="54"/>
      <c r="IR3" s="54"/>
      <c r="IS3" s="54"/>
      <c r="IT3" s="54"/>
      <c r="IU3" s="54"/>
      <c r="IV3" s="54"/>
      <c r="IW3" s="54"/>
      <c r="IX3" s="54"/>
      <c r="IY3" s="54"/>
      <c r="IZ3" s="54"/>
    </row>
    <row r="4" ht="36" customHeight="1" spans="1:260">
      <c r="A4" s="51"/>
      <c r="B4" s="51" t="s">
        <v>1916</v>
      </c>
      <c r="C4" s="51" t="s">
        <v>1917</v>
      </c>
      <c r="D4" s="51" t="s">
        <v>1918</v>
      </c>
      <c r="E4" s="51" t="s">
        <v>1916</v>
      </c>
      <c r="F4" s="51" t="s">
        <v>1917</v>
      </c>
      <c r="G4" s="51" t="s">
        <v>1918</v>
      </c>
      <c r="H4" s="51" t="s">
        <v>1916</v>
      </c>
      <c r="I4" s="51" t="s">
        <v>1917</v>
      </c>
      <c r="J4" s="51" t="s">
        <v>1918</v>
      </c>
      <c r="K4" s="51" t="s">
        <v>1916</v>
      </c>
      <c r="L4" s="51" t="s">
        <v>1917</v>
      </c>
      <c r="M4" s="51" t="s">
        <v>1918</v>
      </c>
      <c r="N4" s="51" t="s">
        <v>1916</v>
      </c>
      <c r="O4" s="51" t="s">
        <v>1917</v>
      </c>
      <c r="P4" s="51" t="s">
        <v>1918</v>
      </c>
      <c r="Q4" s="54"/>
      <c r="R4" s="6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65"/>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c r="IG4" s="54"/>
      <c r="IH4" s="54"/>
      <c r="II4" s="54"/>
      <c r="IJ4" s="54"/>
      <c r="IK4" s="54"/>
      <c r="IL4" s="54"/>
      <c r="IM4" s="54"/>
      <c r="IN4" s="54"/>
      <c r="IO4" s="54"/>
      <c r="IP4" s="54"/>
      <c r="IQ4" s="54"/>
      <c r="IR4" s="54"/>
      <c r="IS4" s="54"/>
      <c r="IT4" s="54"/>
      <c r="IU4" s="54"/>
      <c r="IV4" s="54"/>
      <c r="IW4" s="54"/>
      <c r="IX4" s="54"/>
      <c r="IY4" s="54"/>
      <c r="IZ4" s="54"/>
    </row>
    <row r="5" ht="34.5" customHeight="1" spans="1:260">
      <c r="A5" s="55" t="s">
        <v>1919</v>
      </c>
      <c r="B5" s="59"/>
      <c r="C5" s="59"/>
      <c r="D5" s="59"/>
      <c r="E5" s="59"/>
      <c r="F5" s="59"/>
      <c r="G5" s="59"/>
      <c r="H5" s="59"/>
      <c r="I5" s="59"/>
      <c r="J5" s="104"/>
      <c r="K5" s="59"/>
      <c r="L5" s="59"/>
      <c r="M5" s="59"/>
      <c r="N5" s="59"/>
      <c r="O5" s="59"/>
      <c r="P5" s="59"/>
      <c r="Q5" s="54"/>
      <c r="R5" s="6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65"/>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c r="CO5" s="54"/>
      <c r="CP5" s="54"/>
      <c r="CQ5" s="54"/>
      <c r="CR5" s="54"/>
      <c r="CS5" s="54"/>
      <c r="CT5" s="54"/>
      <c r="CU5" s="54"/>
      <c r="CV5" s="54"/>
      <c r="CW5" s="54"/>
      <c r="CX5" s="54"/>
      <c r="CY5" s="54"/>
      <c r="CZ5" s="54"/>
      <c r="DA5" s="54"/>
      <c r="DB5" s="54"/>
      <c r="DC5" s="54"/>
      <c r="DD5" s="54"/>
      <c r="DE5" s="54"/>
      <c r="DF5" s="54"/>
      <c r="DG5" s="54"/>
      <c r="DH5" s="54"/>
      <c r="DI5" s="54"/>
      <c r="DJ5" s="54"/>
      <c r="DK5" s="54"/>
      <c r="DL5" s="54"/>
      <c r="DM5" s="54"/>
      <c r="DN5" s="54"/>
      <c r="DO5" s="54"/>
      <c r="DP5" s="54"/>
      <c r="DQ5" s="54"/>
      <c r="DR5" s="54"/>
      <c r="DS5" s="54"/>
      <c r="DT5" s="54"/>
      <c r="DU5" s="54"/>
      <c r="DV5" s="54"/>
      <c r="DW5" s="54"/>
      <c r="DX5" s="54"/>
      <c r="DY5" s="54"/>
      <c r="DZ5" s="54"/>
      <c r="EA5" s="54"/>
      <c r="EB5" s="54"/>
      <c r="EC5" s="54"/>
      <c r="ED5" s="54"/>
      <c r="EE5" s="54"/>
      <c r="EF5" s="54"/>
      <c r="EG5" s="54"/>
      <c r="EH5" s="54"/>
      <c r="EI5" s="54"/>
      <c r="EJ5" s="54"/>
      <c r="EK5" s="54"/>
      <c r="EL5" s="54"/>
      <c r="EM5" s="54"/>
      <c r="EN5" s="54"/>
      <c r="EO5" s="54"/>
      <c r="EP5" s="54"/>
      <c r="EQ5" s="54"/>
      <c r="ER5" s="54"/>
      <c r="ES5" s="54"/>
      <c r="ET5" s="54"/>
      <c r="EU5" s="54"/>
      <c r="EV5" s="54"/>
      <c r="EW5" s="54"/>
      <c r="EX5" s="54"/>
      <c r="EY5" s="54"/>
      <c r="EZ5" s="54"/>
      <c r="FA5" s="54"/>
      <c r="FB5" s="54"/>
      <c r="FC5" s="54"/>
      <c r="FD5" s="54"/>
      <c r="FE5" s="54"/>
      <c r="FF5" s="54"/>
      <c r="FG5" s="54"/>
      <c r="FH5" s="54"/>
      <c r="FI5" s="54"/>
      <c r="FJ5" s="54"/>
      <c r="FK5" s="54"/>
      <c r="FL5" s="54"/>
      <c r="FM5" s="54"/>
      <c r="FN5" s="54"/>
      <c r="FO5" s="54"/>
      <c r="FP5" s="54"/>
      <c r="FQ5" s="54"/>
      <c r="FR5" s="54"/>
      <c r="FS5" s="54"/>
      <c r="FT5" s="54"/>
      <c r="FU5" s="54"/>
      <c r="FV5" s="54"/>
      <c r="FW5" s="54"/>
      <c r="FX5" s="54"/>
      <c r="FY5" s="54"/>
      <c r="FZ5" s="54"/>
      <c r="GA5" s="54"/>
      <c r="GB5" s="54"/>
      <c r="GC5" s="54"/>
      <c r="GD5" s="54"/>
      <c r="GE5" s="54"/>
      <c r="GF5" s="54"/>
      <c r="GG5" s="54"/>
      <c r="GH5" s="54"/>
      <c r="GI5" s="54"/>
      <c r="GJ5" s="54"/>
      <c r="GK5" s="54"/>
      <c r="GL5" s="54"/>
      <c r="GM5" s="54"/>
      <c r="GN5" s="54"/>
      <c r="GO5" s="54"/>
      <c r="GP5" s="54"/>
      <c r="GQ5" s="54"/>
      <c r="GR5" s="54"/>
      <c r="GS5" s="54"/>
      <c r="GT5" s="54"/>
      <c r="GU5" s="54"/>
      <c r="GV5" s="54"/>
      <c r="GW5" s="54"/>
      <c r="GX5" s="54"/>
      <c r="GY5" s="54"/>
      <c r="GZ5" s="54"/>
      <c r="HA5" s="54"/>
      <c r="HB5" s="54"/>
      <c r="HC5" s="54"/>
      <c r="HD5" s="54"/>
      <c r="HE5" s="54"/>
      <c r="HF5" s="54"/>
      <c r="HG5" s="54"/>
      <c r="HH5" s="54"/>
      <c r="HI5" s="54"/>
      <c r="HJ5" s="54"/>
      <c r="HK5" s="54"/>
      <c r="HL5" s="54"/>
      <c r="HM5" s="54"/>
      <c r="HN5" s="54"/>
      <c r="HO5" s="54"/>
      <c r="HP5" s="54"/>
      <c r="HQ5" s="54"/>
      <c r="HR5" s="54"/>
      <c r="HS5" s="54"/>
      <c r="HT5" s="54"/>
      <c r="HU5" s="54"/>
      <c r="HV5" s="54"/>
      <c r="HW5" s="54"/>
      <c r="HX5" s="54"/>
      <c r="HY5" s="54"/>
      <c r="HZ5" s="54"/>
      <c r="IA5" s="54"/>
      <c r="IB5" s="54"/>
      <c r="IC5" s="54"/>
      <c r="ID5" s="54"/>
      <c r="IE5" s="54"/>
      <c r="IF5" s="54"/>
      <c r="IG5" s="54"/>
      <c r="IH5" s="54"/>
      <c r="II5" s="54"/>
      <c r="IJ5" s="54"/>
      <c r="IK5" s="54"/>
      <c r="IL5" s="54"/>
      <c r="IM5" s="54"/>
      <c r="IN5" s="54"/>
      <c r="IO5" s="54"/>
      <c r="IP5" s="54"/>
      <c r="IQ5" s="54"/>
      <c r="IR5" s="54"/>
      <c r="IS5" s="54"/>
      <c r="IT5" s="54"/>
      <c r="IU5" s="54"/>
      <c r="IV5" s="54"/>
      <c r="IW5" s="54"/>
      <c r="IX5" s="54"/>
      <c r="IY5" s="54"/>
      <c r="IZ5" s="54"/>
    </row>
    <row r="6" ht="19.5" customHeight="1" spans="1:16">
      <c r="A6" s="55" t="s">
        <v>1919</v>
      </c>
      <c r="B6" s="59"/>
      <c r="C6" s="59"/>
      <c r="D6" s="59"/>
      <c r="E6" s="59"/>
      <c r="F6" s="59"/>
      <c r="G6" s="59"/>
      <c r="H6" s="59"/>
      <c r="I6" s="59"/>
      <c r="J6" s="104"/>
      <c r="K6" s="59"/>
      <c r="L6" s="59"/>
      <c r="M6" s="59"/>
      <c r="N6" s="59"/>
      <c r="O6" s="59"/>
      <c r="P6" s="59"/>
    </row>
    <row r="7" ht="19.5" customHeight="1" spans="1:260">
      <c r="A7" s="55" t="s">
        <v>1919</v>
      </c>
      <c r="B7" s="59"/>
      <c r="C7" s="59"/>
      <c r="D7" s="59"/>
      <c r="E7" s="59"/>
      <c r="F7" s="59"/>
      <c r="G7" s="59"/>
      <c r="H7" s="59"/>
      <c r="I7" s="59"/>
      <c r="J7" s="104"/>
      <c r="K7" s="59"/>
      <c r="L7" s="59"/>
      <c r="M7" s="59"/>
      <c r="N7" s="59"/>
      <c r="O7" s="59"/>
      <c r="P7" s="59"/>
      <c r="Q7" s="54"/>
      <c r="R7" s="6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65"/>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54"/>
      <c r="DE7" s="54"/>
      <c r="DF7" s="54"/>
      <c r="DG7" s="54"/>
      <c r="DH7" s="54"/>
      <c r="DI7" s="54"/>
      <c r="DJ7" s="54"/>
      <c r="DK7" s="54"/>
      <c r="DL7" s="54"/>
      <c r="DM7" s="54"/>
      <c r="DN7" s="54"/>
      <c r="DO7" s="54"/>
      <c r="DP7" s="54"/>
      <c r="DQ7" s="54"/>
      <c r="DR7" s="54"/>
      <c r="DS7" s="54"/>
      <c r="DT7" s="54"/>
      <c r="DU7" s="54"/>
      <c r="DV7" s="54"/>
      <c r="DW7" s="54"/>
      <c r="DX7" s="54"/>
      <c r="DY7" s="54"/>
      <c r="DZ7" s="54"/>
      <c r="EA7" s="54"/>
      <c r="EB7" s="54"/>
      <c r="EC7" s="54"/>
      <c r="ED7" s="54"/>
      <c r="EE7" s="54"/>
      <c r="EF7" s="54"/>
      <c r="EG7" s="54"/>
      <c r="EH7" s="54"/>
      <c r="EI7" s="54"/>
      <c r="EJ7" s="54"/>
      <c r="EK7" s="54"/>
      <c r="EL7" s="54"/>
      <c r="EM7" s="54"/>
      <c r="EN7" s="54"/>
      <c r="EO7" s="54"/>
      <c r="EP7" s="54"/>
      <c r="EQ7" s="54"/>
      <c r="ER7" s="54"/>
      <c r="ES7" s="54"/>
      <c r="ET7" s="54"/>
      <c r="EU7" s="54"/>
      <c r="EV7" s="54"/>
      <c r="EW7" s="54"/>
      <c r="EX7" s="54"/>
      <c r="EY7" s="54"/>
      <c r="EZ7" s="54"/>
      <c r="FA7" s="54"/>
      <c r="FB7" s="54"/>
      <c r="FC7" s="54"/>
      <c r="FD7" s="54"/>
      <c r="FE7" s="54"/>
      <c r="FF7" s="54"/>
      <c r="FG7" s="54"/>
      <c r="FH7" s="54"/>
      <c r="FI7" s="54"/>
      <c r="FJ7" s="54"/>
      <c r="FK7" s="54"/>
      <c r="FL7" s="54"/>
      <c r="FM7" s="54"/>
      <c r="FN7" s="54"/>
      <c r="FO7" s="54"/>
      <c r="FP7" s="54"/>
      <c r="FQ7" s="54"/>
      <c r="FR7" s="54"/>
      <c r="FS7" s="54"/>
      <c r="FT7" s="54"/>
      <c r="FU7" s="54"/>
      <c r="FV7" s="54"/>
      <c r="FW7" s="54"/>
      <c r="FX7" s="54"/>
      <c r="FY7" s="54"/>
      <c r="FZ7" s="54"/>
      <c r="GA7" s="54"/>
      <c r="GB7" s="54"/>
      <c r="GC7" s="54"/>
      <c r="GD7" s="54"/>
      <c r="GE7" s="54"/>
      <c r="GF7" s="54"/>
      <c r="GG7" s="54"/>
      <c r="GH7" s="54"/>
      <c r="GI7" s="54"/>
      <c r="GJ7" s="54"/>
      <c r="GK7" s="54"/>
      <c r="GL7" s="54"/>
      <c r="GM7" s="54"/>
      <c r="GN7" s="54"/>
      <c r="GO7" s="54"/>
      <c r="GP7" s="54"/>
      <c r="GQ7" s="54"/>
      <c r="GR7" s="54"/>
      <c r="GS7" s="54"/>
      <c r="GT7" s="54"/>
      <c r="GU7" s="54"/>
      <c r="GV7" s="54"/>
      <c r="GW7" s="54"/>
      <c r="GX7" s="54"/>
      <c r="GY7" s="54"/>
      <c r="GZ7" s="54"/>
      <c r="HA7" s="54"/>
      <c r="HB7" s="54"/>
      <c r="HC7" s="54"/>
      <c r="HD7" s="54"/>
      <c r="HE7" s="54"/>
      <c r="HF7" s="54"/>
      <c r="HG7" s="54"/>
      <c r="HH7" s="54"/>
      <c r="HI7" s="54"/>
      <c r="HJ7" s="54"/>
      <c r="HK7" s="54"/>
      <c r="HL7" s="54"/>
      <c r="HM7" s="54"/>
      <c r="HN7" s="54"/>
      <c r="HO7" s="54"/>
      <c r="HP7" s="54"/>
      <c r="HQ7" s="54"/>
      <c r="HR7" s="54"/>
      <c r="HS7" s="54"/>
      <c r="HT7" s="54"/>
      <c r="HU7" s="54"/>
      <c r="HV7" s="54"/>
      <c r="HW7" s="54"/>
      <c r="HX7" s="54"/>
      <c r="HY7" s="54"/>
      <c r="HZ7" s="54"/>
      <c r="IA7" s="54"/>
      <c r="IB7" s="54"/>
      <c r="IC7" s="54"/>
      <c r="ID7" s="54"/>
      <c r="IE7" s="54"/>
      <c r="IF7" s="54"/>
      <c r="IG7" s="54"/>
      <c r="IH7" s="54"/>
      <c r="II7" s="54"/>
      <c r="IJ7" s="54"/>
      <c r="IK7" s="54"/>
      <c r="IL7" s="54"/>
      <c r="IM7" s="54"/>
      <c r="IN7" s="54"/>
      <c r="IO7" s="54"/>
      <c r="IP7" s="54"/>
      <c r="IQ7" s="54"/>
      <c r="IR7" s="54"/>
      <c r="IS7" s="54"/>
      <c r="IT7" s="54"/>
      <c r="IU7" s="54"/>
      <c r="IV7" s="54"/>
      <c r="IW7" s="54"/>
      <c r="IX7" s="54"/>
      <c r="IY7" s="54"/>
      <c r="IZ7" s="54"/>
    </row>
    <row r="8" ht="14" spans="1:16">
      <c r="A8" s="62" t="s">
        <v>1920</v>
      </c>
      <c r="B8" s="100"/>
      <c r="C8" s="100"/>
      <c r="D8" s="100"/>
      <c r="E8" s="100"/>
      <c r="F8" s="100"/>
      <c r="G8" s="100"/>
      <c r="H8" s="100"/>
      <c r="I8" s="100"/>
      <c r="J8" s="100"/>
      <c r="K8" s="100"/>
      <c r="L8" s="100"/>
      <c r="M8" s="100"/>
      <c r="N8" s="100"/>
      <c r="O8" s="100"/>
      <c r="P8" s="100"/>
    </row>
    <row r="9" ht="14" spans="1:16">
      <c r="A9" s="51" t="s">
        <v>1921</v>
      </c>
      <c r="B9" s="101"/>
      <c r="C9" s="101"/>
      <c r="D9" s="101"/>
      <c r="E9" s="101"/>
      <c r="F9" s="101"/>
      <c r="G9" s="101"/>
      <c r="H9" s="101"/>
      <c r="I9" s="101"/>
      <c r="J9" s="101"/>
      <c r="K9" s="101"/>
      <c r="L9" s="101"/>
      <c r="M9" s="101"/>
      <c r="N9" s="101"/>
      <c r="O9" s="101"/>
      <c r="P9" s="101"/>
    </row>
  </sheetData>
  <mergeCells count="6">
    <mergeCell ref="A1:P1"/>
    <mergeCell ref="B3:D3"/>
    <mergeCell ref="E3:G3"/>
    <mergeCell ref="H3:J3"/>
    <mergeCell ref="K3:M3"/>
    <mergeCell ref="N3:P3"/>
  </mergeCells>
  <printOptions horizontalCentered="1"/>
  <pageMargins left="0.707638888888889" right="0.707638888888889" top="0.354166666666667" bottom="0.313888888888889" header="0.313888888888889" footer="0.313888888888889"/>
  <pageSetup paperSize="9" scale="84"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C76"/>
  <sheetViews>
    <sheetView view="pageBreakPreview" zoomScaleNormal="100" workbookViewId="0">
      <selection activeCell="H15" sqref="H15"/>
    </sheetView>
  </sheetViews>
  <sheetFormatPr defaultColWidth="10.5" defaultRowHeight="12" outlineLevelCol="2"/>
  <cols>
    <col min="1" max="1" width="12.1222222222222" customWidth="1"/>
    <col min="2" max="2" width="75.6222222222222" customWidth="1"/>
    <col min="3" max="3" width="11.7555555555556" customWidth="1"/>
  </cols>
  <sheetData>
    <row r="1" ht="23" spans="1:3">
      <c r="A1" s="17" t="s">
        <v>1922</v>
      </c>
      <c r="B1" s="17"/>
      <c r="C1" s="17"/>
    </row>
    <row r="2" ht="13" spans="1:3">
      <c r="A2" s="86"/>
      <c r="B2" s="86"/>
      <c r="C2" s="87"/>
    </row>
    <row r="3" ht="13" spans="1:3">
      <c r="A3" s="86"/>
      <c r="B3" s="86"/>
      <c r="C3" s="87" t="s">
        <v>86</v>
      </c>
    </row>
    <row r="4" ht="13" spans="1:3">
      <c r="A4" s="19" t="s">
        <v>87</v>
      </c>
      <c r="B4" s="19" t="s">
        <v>88</v>
      </c>
      <c r="C4" s="19" t="s">
        <v>89</v>
      </c>
    </row>
    <row r="5" ht="13" spans="1:3">
      <c r="A5" s="78"/>
      <c r="B5" s="79" t="s">
        <v>1923</v>
      </c>
      <c r="C5" s="80">
        <f>SUM(C6,C58)</f>
        <v>53824</v>
      </c>
    </row>
    <row r="6" ht="13" spans="1:3">
      <c r="A6" s="88">
        <v>10301</v>
      </c>
      <c r="B6" s="89" t="s">
        <v>1924</v>
      </c>
      <c r="C6" s="80">
        <f>SUM(C7,C10:C17,C23:C24,C27:C30,C33:C35,C38:C42,C45:C46,C54:C57)</f>
        <v>51819</v>
      </c>
    </row>
    <row r="7" ht="13" spans="1:3">
      <c r="A7" s="88">
        <v>1030102</v>
      </c>
      <c r="B7" s="89" t="s">
        <v>1925</v>
      </c>
      <c r="C7" s="80">
        <f>SUM(C8:C9)</f>
        <v>0</v>
      </c>
    </row>
    <row r="8" ht="13" spans="1:3">
      <c r="A8" s="88">
        <v>103010201</v>
      </c>
      <c r="B8" s="90" t="s">
        <v>1926</v>
      </c>
      <c r="C8" s="91"/>
    </row>
    <row r="9" ht="13" spans="1:3">
      <c r="A9" s="88">
        <v>103010202</v>
      </c>
      <c r="B9" s="90" t="s">
        <v>1927</v>
      </c>
      <c r="C9" s="91"/>
    </row>
    <row r="10" ht="13" spans="1:3">
      <c r="A10" s="88">
        <v>1030106</v>
      </c>
      <c r="B10" s="89" t="s">
        <v>1928</v>
      </c>
      <c r="C10" s="91"/>
    </row>
    <row r="11" ht="13" spans="1:3">
      <c r="A11" s="88">
        <v>1030110</v>
      </c>
      <c r="B11" s="89" t="s">
        <v>1929</v>
      </c>
      <c r="C11" s="91"/>
    </row>
    <row r="12" ht="13" spans="1:3">
      <c r="A12" s="88">
        <v>1030112</v>
      </c>
      <c r="B12" s="89" t="s">
        <v>1930</v>
      </c>
      <c r="C12" s="91"/>
    </row>
    <row r="13" ht="13" spans="1:3">
      <c r="A13" s="88">
        <v>1030121</v>
      </c>
      <c r="B13" s="89" t="s">
        <v>1931</v>
      </c>
      <c r="C13" s="91"/>
    </row>
    <row r="14" ht="13" spans="1:3">
      <c r="A14" s="88">
        <v>1030129</v>
      </c>
      <c r="B14" s="89" t="s">
        <v>1932</v>
      </c>
      <c r="C14" s="91"/>
    </row>
    <row r="15" ht="13" spans="1:3">
      <c r="A15" s="88">
        <v>1030146</v>
      </c>
      <c r="B15" s="89" t="s">
        <v>1933</v>
      </c>
      <c r="C15" s="91"/>
    </row>
    <row r="16" ht="13" spans="1:3">
      <c r="A16" s="88">
        <v>1030147</v>
      </c>
      <c r="B16" s="89" t="s">
        <v>1934</v>
      </c>
      <c r="C16" s="91"/>
    </row>
    <row r="17" ht="13" spans="1:3">
      <c r="A17" s="88">
        <v>1030148</v>
      </c>
      <c r="B17" s="89" t="s">
        <v>1935</v>
      </c>
      <c r="C17" s="80">
        <f>SUM(C18:C22)</f>
        <v>44222</v>
      </c>
    </row>
    <row r="18" ht="13" spans="1:3">
      <c r="A18" s="88">
        <v>103014801</v>
      </c>
      <c r="B18" s="90" t="s">
        <v>1936</v>
      </c>
      <c r="C18" s="91">
        <v>31696</v>
      </c>
    </row>
    <row r="19" ht="13" spans="1:3">
      <c r="A19" s="88">
        <v>103014802</v>
      </c>
      <c r="B19" s="90" t="s">
        <v>1937</v>
      </c>
      <c r="C19" s="91">
        <v>164</v>
      </c>
    </row>
    <row r="20" ht="13" spans="1:3">
      <c r="A20" s="88">
        <v>103014803</v>
      </c>
      <c r="B20" s="90" t="s">
        <v>1938</v>
      </c>
      <c r="C20" s="91">
        <v>12362</v>
      </c>
    </row>
    <row r="21" ht="13" spans="1:3">
      <c r="A21" s="88">
        <v>103014898</v>
      </c>
      <c r="B21" s="90" t="s">
        <v>1939</v>
      </c>
      <c r="C21" s="91"/>
    </row>
    <row r="22" ht="13" spans="1:3">
      <c r="A22" s="88">
        <v>103014899</v>
      </c>
      <c r="B22" s="90" t="s">
        <v>1940</v>
      </c>
      <c r="C22" s="91"/>
    </row>
    <row r="23" ht="13" spans="1:3">
      <c r="A23" s="88">
        <v>1030149</v>
      </c>
      <c r="B23" s="89" t="s">
        <v>1941</v>
      </c>
      <c r="C23" s="91"/>
    </row>
    <row r="24" ht="13" spans="1:3">
      <c r="A24" s="88">
        <v>1030150</v>
      </c>
      <c r="B24" s="89" t="s">
        <v>1942</v>
      </c>
      <c r="C24" s="80">
        <f>SUM(C25:C26)</f>
        <v>0</v>
      </c>
    </row>
    <row r="25" ht="13" spans="1:3">
      <c r="A25" s="88">
        <v>103015001</v>
      </c>
      <c r="B25" s="90" t="s">
        <v>1943</v>
      </c>
      <c r="C25" s="91"/>
    </row>
    <row r="26" ht="13" spans="1:3">
      <c r="A26" s="88">
        <v>103015002</v>
      </c>
      <c r="B26" s="90" t="s">
        <v>1944</v>
      </c>
      <c r="C26" s="91"/>
    </row>
    <row r="27" ht="13" spans="1:3">
      <c r="A27" s="88">
        <v>1030152</v>
      </c>
      <c r="B27" s="89" t="s">
        <v>1945</v>
      </c>
      <c r="C27" s="91"/>
    </row>
    <row r="28" ht="13" spans="1:3">
      <c r="A28" s="88">
        <v>1030153</v>
      </c>
      <c r="B28" s="89" t="s">
        <v>1946</v>
      </c>
      <c r="C28" s="91"/>
    </row>
    <row r="29" ht="13" spans="1:3">
      <c r="A29" s="88">
        <v>1030154</v>
      </c>
      <c r="B29" s="89" t="s">
        <v>1947</v>
      </c>
      <c r="C29" s="91"/>
    </row>
    <row r="30" ht="13" spans="1:3">
      <c r="A30" s="88">
        <v>1030155</v>
      </c>
      <c r="B30" s="89" t="s">
        <v>1948</v>
      </c>
      <c r="C30" s="80">
        <f>SUM(C31:C32)</f>
        <v>0</v>
      </c>
    </row>
    <row r="31" ht="13" spans="1:3">
      <c r="A31" s="88">
        <v>103015501</v>
      </c>
      <c r="B31" s="90" t="s">
        <v>1949</v>
      </c>
      <c r="C31" s="91"/>
    </row>
    <row r="32" ht="13" spans="1:3">
      <c r="A32" s="88">
        <v>103015502</v>
      </c>
      <c r="B32" s="90" t="s">
        <v>1950</v>
      </c>
      <c r="C32" s="91"/>
    </row>
    <row r="33" ht="13" spans="1:3">
      <c r="A33" s="88">
        <v>1030156</v>
      </c>
      <c r="B33" s="89" t="s">
        <v>1951</v>
      </c>
      <c r="C33" s="91">
        <v>339</v>
      </c>
    </row>
    <row r="34" ht="13" spans="1:3">
      <c r="A34" s="88">
        <v>1030157</v>
      </c>
      <c r="B34" s="89" t="s">
        <v>1952</v>
      </c>
      <c r="C34" s="91"/>
    </row>
    <row r="35" ht="13" spans="1:3">
      <c r="A35" s="88">
        <v>1030158</v>
      </c>
      <c r="B35" s="89" t="s">
        <v>1953</v>
      </c>
      <c r="C35" s="80">
        <f>SUM(C36:C37)</f>
        <v>0</v>
      </c>
    </row>
    <row r="36" ht="13" spans="1:3">
      <c r="A36" s="88">
        <v>103015801</v>
      </c>
      <c r="B36" s="90" t="s">
        <v>1954</v>
      </c>
      <c r="C36" s="91"/>
    </row>
    <row r="37" ht="13" spans="1:3">
      <c r="A37" s="88">
        <v>103015803</v>
      </c>
      <c r="B37" s="90" t="s">
        <v>1955</v>
      </c>
      <c r="C37" s="91"/>
    </row>
    <row r="38" ht="13" spans="1:3">
      <c r="A38" s="88">
        <v>1030159</v>
      </c>
      <c r="B38" s="89" t="s">
        <v>1956</v>
      </c>
      <c r="C38" s="91"/>
    </row>
    <row r="39" ht="13" spans="1:3">
      <c r="A39" s="88">
        <v>1030166</v>
      </c>
      <c r="B39" s="89" t="s">
        <v>1957</v>
      </c>
      <c r="C39" s="91"/>
    </row>
    <row r="40" ht="13" spans="1:3">
      <c r="A40" s="88">
        <v>1030168</v>
      </c>
      <c r="B40" s="89" t="s">
        <v>1958</v>
      </c>
      <c r="C40" s="91"/>
    </row>
    <row r="41" ht="13" spans="1:3">
      <c r="A41" s="88">
        <v>1030171</v>
      </c>
      <c r="B41" s="89" t="s">
        <v>1959</v>
      </c>
      <c r="C41" s="91"/>
    </row>
    <row r="42" ht="13" spans="1:3">
      <c r="A42" s="88">
        <v>1030175</v>
      </c>
      <c r="B42" s="89" t="s">
        <v>1960</v>
      </c>
      <c r="C42" s="80">
        <f>SUM(C43:C44)</f>
        <v>0</v>
      </c>
    </row>
    <row r="43" ht="13" spans="1:3">
      <c r="A43" s="88">
        <v>103017501</v>
      </c>
      <c r="B43" s="90" t="s">
        <v>1961</v>
      </c>
      <c r="C43" s="91"/>
    </row>
    <row r="44" ht="13" spans="1:3">
      <c r="A44" s="88">
        <v>103017502</v>
      </c>
      <c r="B44" s="90" t="s">
        <v>1962</v>
      </c>
      <c r="C44" s="91"/>
    </row>
    <row r="45" ht="13" spans="1:3">
      <c r="A45" s="88">
        <v>1030178</v>
      </c>
      <c r="B45" s="89" t="s">
        <v>1963</v>
      </c>
      <c r="C45" s="91"/>
    </row>
    <row r="46" ht="13" spans="1:3">
      <c r="A46" s="88">
        <v>1030180</v>
      </c>
      <c r="B46" s="89" t="s">
        <v>1964</v>
      </c>
      <c r="C46" s="80">
        <f>SUM(C47:C53)</f>
        <v>0</v>
      </c>
    </row>
    <row r="47" ht="13" spans="1:3">
      <c r="A47" s="88">
        <v>103018001</v>
      </c>
      <c r="B47" s="90" t="s">
        <v>1965</v>
      </c>
      <c r="C47" s="91"/>
    </row>
    <row r="48" ht="13" spans="1:3">
      <c r="A48" s="88">
        <v>103018002</v>
      </c>
      <c r="B48" s="90" t="s">
        <v>1966</v>
      </c>
      <c r="C48" s="91"/>
    </row>
    <row r="49" ht="13" spans="1:3">
      <c r="A49" s="88">
        <v>103018003</v>
      </c>
      <c r="B49" s="90" t="s">
        <v>1967</v>
      </c>
      <c r="C49" s="91"/>
    </row>
    <row r="50" ht="13" spans="1:3">
      <c r="A50" s="88">
        <v>103018004</v>
      </c>
      <c r="B50" s="90" t="s">
        <v>1968</v>
      </c>
      <c r="C50" s="91"/>
    </row>
    <row r="51" ht="13" spans="1:3">
      <c r="A51" s="88">
        <v>103018005</v>
      </c>
      <c r="B51" s="90" t="s">
        <v>1969</v>
      </c>
      <c r="C51" s="91"/>
    </row>
    <row r="52" ht="13" spans="1:3">
      <c r="A52" s="88">
        <v>103018006</v>
      </c>
      <c r="B52" s="90" t="s">
        <v>1970</v>
      </c>
      <c r="C52" s="91"/>
    </row>
    <row r="53" ht="13" spans="1:3">
      <c r="A53" s="88">
        <v>103018007</v>
      </c>
      <c r="B53" s="90" t="s">
        <v>1971</v>
      </c>
      <c r="C53" s="92"/>
    </row>
    <row r="54" ht="13" spans="1:3">
      <c r="A54" s="88">
        <v>1030181</v>
      </c>
      <c r="B54" s="93" t="s">
        <v>1972</v>
      </c>
      <c r="C54" s="92"/>
    </row>
    <row r="55" ht="13" spans="1:3">
      <c r="A55" s="81">
        <v>1030182</v>
      </c>
      <c r="B55" s="94" t="s">
        <v>1973</v>
      </c>
      <c r="C55" s="91"/>
    </row>
    <row r="56" ht="13" spans="1:3">
      <c r="A56" s="81">
        <v>1030183</v>
      </c>
      <c r="B56" s="94" t="s">
        <v>1974</v>
      </c>
      <c r="C56" s="91"/>
    </row>
    <row r="57" ht="13" spans="1:3">
      <c r="A57" s="81">
        <v>1030199</v>
      </c>
      <c r="B57" s="94" t="s">
        <v>1975</v>
      </c>
      <c r="C57" s="91">
        <v>7258</v>
      </c>
    </row>
    <row r="58" ht="13" spans="1:3">
      <c r="A58" s="88">
        <v>10310</v>
      </c>
      <c r="B58" s="93" t="s">
        <v>1976</v>
      </c>
      <c r="C58" s="80">
        <f>SUM(C59:C61,C65:C70,C73:C74)</f>
        <v>2005</v>
      </c>
    </row>
    <row r="59" ht="13" spans="1:3">
      <c r="A59" s="88">
        <v>1031003</v>
      </c>
      <c r="B59" s="93" t="s">
        <v>1977</v>
      </c>
      <c r="C59" s="91"/>
    </row>
    <row r="60" ht="13" spans="1:3">
      <c r="A60" s="88">
        <v>1031005</v>
      </c>
      <c r="B60" s="93" t="s">
        <v>1978</v>
      </c>
      <c r="C60" s="91"/>
    </row>
    <row r="61" ht="13" spans="1:3">
      <c r="A61" s="88">
        <v>1031006</v>
      </c>
      <c r="B61" s="89" t="s">
        <v>1979</v>
      </c>
      <c r="C61" s="95">
        <f>SUM(C62:C64)</f>
        <v>0</v>
      </c>
    </row>
    <row r="62" ht="13" spans="1:3">
      <c r="A62" s="88">
        <v>103100601</v>
      </c>
      <c r="B62" s="90" t="s">
        <v>1980</v>
      </c>
      <c r="C62" s="91"/>
    </row>
    <row r="63" ht="13" spans="1:3">
      <c r="A63" s="88">
        <v>103100602</v>
      </c>
      <c r="B63" s="90" t="s">
        <v>1981</v>
      </c>
      <c r="C63" s="91"/>
    </row>
    <row r="64" ht="13" spans="1:3">
      <c r="A64" s="88">
        <v>103100699</v>
      </c>
      <c r="B64" s="90" t="s">
        <v>1982</v>
      </c>
      <c r="C64" s="91"/>
    </row>
    <row r="65" ht="13" spans="1:3">
      <c r="A65" s="88">
        <v>1031008</v>
      </c>
      <c r="B65" s="89" t="s">
        <v>1983</v>
      </c>
      <c r="C65" s="91"/>
    </row>
    <row r="66" ht="13" spans="1:3">
      <c r="A66" s="88">
        <v>1031009</v>
      </c>
      <c r="B66" s="89" t="s">
        <v>1984</v>
      </c>
      <c r="C66" s="91"/>
    </row>
    <row r="67" ht="13" spans="1:3">
      <c r="A67" s="88">
        <v>1031010</v>
      </c>
      <c r="B67" s="89" t="s">
        <v>1985</v>
      </c>
      <c r="C67" s="91"/>
    </row>
    <row r="68" ht="13" spans="1:3">
      <c r="A68" s="88">
        <v>1031011</v>
      </c>
      <c r="B68" s="89" t="s">
        <v>1986</v>
      </c>
      <c r="C68" s="91"/>
    </row>
    <row r="69" ht="13" spans="1:3">
      <c r="A69" s="88">
        <v>1031012</v>
      </c>
      <c r="B69" s="89" t="s">
        <v>1987</v>
      </c>
      <c r="C69" s="91"/>
    </row>
    <row r="70" ht="13" spans="1:3">
      <c r="A70" s="88">
        <v>1031013</v>
      </c>
      <c r="B70" s="89" t="s">
        <v>1988</v>
      </c>
      <c r="C70" s="80">
        <f>SUM(C71:C72)</f>
        <v>0</v>
      </c>
    </row>
    <row r="71" ht="13" spans="1:3">
      <c r="A71" s="88">
        <v>103101301</v>
      </c>
      <c r="B71" s="90" t="s">
        <v>1989</v>
      </c>
      <c r="C71" s="91"/>
    </row>
    <row r="72" ht="13" spans="1:3">
      <c r="A72" s="88">
        <v>103101399</v>
      </c>
      <c r="B72" s="90" t="s">
        <v>1990</v>
      </c>
      <c r="C72" s="91"/>
    </row>
    <row r="73" ht="13" spans="1:3">
      <c r="A73" s="88">
        <v>1031014</v>
      </c>
      <c r="B73" s="89" t="s">
        <v>1991</v>
      </c>
      <c r="C73" s="91"/>
    </row>
    <row r="74" ht="13" spans="1:3">
      <c r="A74" s="88">
        <v>1031099</v>
      </c>
      <c r="B74" s="89" t="s">
        <v>1992</v>
      </c>
      <c r="C74" s="80">
        <f>SUM(C75:C76)</f>
        <v>2005</v>
      </c>
    </row>
    <row r="75" ht="13" spans="1:3">
      <c r="A75" s="88">
        <v>103109998</v>
      </c>
      <c r="B75" s="90" t="s">
        <v>1993</v>
      </c>
      <c r="C75" s="91">
        <v>2005</v>
      </c>
    </row>
    <row r="76" ht="13" spans="1:3">
      <c r="A76" s="88">
        <v>103109999</v>
      </c>
      <c r="B76" s="90" t="s">
        <v>1994</v>
      </c>
      <c r="C76" s="91"/>
    </row>
  </sheetData>
  <mergeCells count="1">
    <mergeCell ref="A1:C1"/>
  </mergeCells>
  <dataValidations count="1">
    <dataValidation type="decimal" operator="between" allowBlank="1" showInputMessage="1" showErrorMessage="1" sqref="C5:C76">
      <formula1>-99999999999999</formula1>
      <formula2>99999999999999</formula2>
    </dataValidation>
  </dataValidations>
  <printOptions horizontalCentered="1"/>
  <pageMargins left="0.707638888888889" right="0.707638888888889" top="0.354166666666667" bottom="0.313888888888889" header="0.313888888888889" footer="0.313888888888889"/>
  <pageSetup paperSize="9" scale="85" orientation="portrait"/>
  <headerFooter alignWithMargins="0"/>
</worksheet>
</file>

<file path=docProps/app.xml><?xml version="1.0" encoding="utf-8"?>
<Properties xmlns="http://schemas.openxmlformats.org/officeDocument/2006/extended-properties" xmlns:vt="http://schemas.openxmlformats.org/officeDocument/2006/docPropsVTypes">
  <Company>省财政厅</Company>
  <Application>Microsoft Excel</Application>
  <HeadingPairs>
    <vt:vector size="2" baseType="variant">
      <vt:variant>
        <vt:lpstr>工作表</vt:lpstr>
      </vt:variant>
      <vt:variant>
        <vt:i4>22</vt:i4>
      </vt:variant>
    </vt:vector>
  </HeadingPairs>
  <TitlesOfParts>
    <vt:vector size="22" baseType="lpstr">
      <vt:lpstr>目录 </vt:lpstr>
      <vt:lpstr>目录</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tjhq</dc:creator>
  <cp:lastModifiedBy>Vincent</cp:lastModifiedBy>
  <dcterms:created xsi:type="dcterms:W3CDTF">2022-03-30T14:38:00Z</dcterms:created>
  <dcterms:modified xsi:type="dcterms:W3CDTF">2025-09-15T02:55:20Z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11602248</vt:i4>
  </property>
  <property fmtid="{D5CDD505-2E9C-101B-9397-08002B2CF9AE}" pid="3" name="KSOProductBuildVer">
    <vt:lpwstr>2052-12.1.0.21171</vt:lpwstr>
  </property>
  <property fmtid="{D5CDD505-2E9C-101B-9397-08002B2CF9AE}" pid="4" name="ICV">
    <vt:lpwstr>721C0321B21849D9AF7D35A2A872737C_12</vt:lpwstr>
  </property>
  <property fmtid="{D5CDD505-2E9C-101B-9397-08002B2CF9AE}" pid="5" name="KSOReadingLayout">
    <vt:bool>true</vt:bool>
  </property>
</Properties>
</file>